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40" windowWidth="14355" windowHeight="4560" activeTab="1"/>
  </bookViews>
  <sheets>
    <sheet name="Размеры" sheetId="1" r:id="rId1"/>
    <sheet name="1 этаж" sheetId="2" r:id="rId2"/>
    <sheet name="2 этаж" sheetId="3" r:id="rId3"/>
    <sheet name="Кровля" sheetId="4" r:id="rId4"/>
  </sheets>
  <calcPr calcId="145621"/>
</workbook>
</file>

<file path=xl/calcChain.xml><?xml version="1.0" encoding="utf-8"?>
<calcChain xmlns="http://schemas.openxmlformats.org/spreadsheetml/2006/main">
  <c r="C138" i="2" l="1"/>
  <c r="C139" i="2" s="1"/>
  <c r="C140" i="2"/>
  <c r="C110" i="2"/>
  <c r="C95" i="2"/>
  <c r="C98" i="2"/>
  <c r="C85" i="2"/>
  <c r="C86" i="2" s="1"/>
  <c r="C94" i="2" l="1"/>
  <c r="C141" i="2"/>
  <c r="C93" i="2"/>
  <c r="E26" i="1"/>
  <c r="E49" i="1"/>
  <c r="E52" i="1"/>
  <c r="C19" i="3"/>
  <c r="C33" i="3"/>
  <c r="D37" i="1"/>
  <c r="F37" i="1"/>
  <c r="E37" i="1"/>
  <c r="D36" i="1"/>
  <c r="F36" i="1"/>
  <c r="E36" i="1"/>
  <c r="F4" i="1"/>
  <c r="F5" i="1"/>
  <c r="F6" i="1"/>
  <c r="F7" i="1"/>
  <c r="F8" i="1"/>
  <c r="F9" i="1"/>
  <c r="F10" i="1"/>
  <c r="F11" i="1"/>
  <c r="F12" i="1"/>
  <c r="F13" i="1"/>
  <c r="F20" i="1"/>
  <c r="C7" i="2"/>
  <c r="F14" i="1"/>
  <c r="F15" i="1"/>
  <c r="F16" i="1"/>
  <c r="F17" i="1"/>
  <c r="F18" i="1"/>
  <c r="F3" i="1"/>
  <c r="F22" i="1"/>
  <c r="C62" i="2"/>
  <c r="C66" i="2" s="1"/>
  <c r="F21" i="1"/>
  <c r="C8" i="2"/>
  <c r="E27" i="1"/>
  <c r="E28" i="1"/>
  <c r="E29" i="1"/>
  <c r="E30" i="1"/>
  <c r="E31" i="1"/>
  <c r="E32" i="1"/>
  <c r="E33" i="1"/>
  <c r="E34" i="1"/>
  <c r="E35" i="1"/>
  <c r="E38" i="1"/>
  <c r="E39" i="1"/>
  <c r="E40" i="1"/>
  <c r="E51" i="1"/>
  <c r="E41" i="1"/>
  <c r="E42" i="1"/>
  <c r="E43" i="1"/>
  <c r="E44" i="1"/>
  <c r="E45" i="1"/>
  <c r="E46" i="1"/>
  <c r="E47" i="1"/>
  <c r="E48" i="1"/>
  <c r="E53" i="1"/>
  <c r="C59" i="3"/>
  <c r="C63" i="3" s="1"/>
  <c r="D27" i="1"/>
  <c r="F27" i="1"/>
  <c r="D28" i="1"/>
  <c r="F28" i="1"/>
  <c r="D29" i="1"/>
  <c r="F29" i="1"/>
  <c r="D30" i="1"/>
  <c r="F30" i="1"/>
  <c r="D31" i="1"/>
  <c r="F31" i="1"/>
  <c r="D32" i="1"/>
  <c r="F32" i="1"/>
  <c r="D33" i="1"/>
  <c r="F33" i="1"/>
  <c r="D34" i="1"/>
  <c r="F34" i="1"/>
  <c r="D35" i="1"/>
  <c r="F35" i="1"/>
  <c r="D38" i="1"/>
  <c r="F38" i="1"/>
  <c r="D39" i="1"/>
  <c r="F39" i="1"/>
  <c r="D40" i="1"/>
  <c r="F40" i="1"/>
  <c r="D41" i="1"/>
  <c r="F41" i="1"/>
  <c r="D42" i="1"/>
  <c r="F42" i="1"/>
  <c r="D43" i="1"/>
  <c r="F43" i="1"/>
  <c r="D44" i="1"/>
  <c r="F44" i="1"/>
  <c r="D45" i="1"/>
  <c r="F45" i="1"/>
  <c r="D46" i="1"/>
  <c r="F46" i="1"/>
  <c r="D47" i="1"/>
  <c r="F47" i="1"/>
  <c r="D48" i="1"/>
  <c r="F48" i="1"/>
  <c r="F53" i="1"/>
  <c r="C60" i="3"/>
  <c r="C61" i="3" s="1"/>
  <c r="C62" i="3" s="1"/>
  <c r="D49" i="1"/>
  <c r="F49" i="1"/>
  <c r="D26" i="1"/>
  <c r="F26" i="1"/>
  <c r="F52" i="1"/>
  <c r="C5" i="3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3" i="1"/>
  <c r="D21" i="1"/>
  <c r="E11" i="1"/>
  <c r="E12" i="1"/>
  <c r="E13" i="1"/>
  <c r="E14" i="1"/>
  <c r="E15" i="1"/>
  <c r="E16" i="1"/>
  <c r="E17" i="1"/>
  <c r="E18" i="1"/>
  <c r="E10" i="1"/>
  <c r="E9" i="1"/>
  <c r="E8" i="1"/>
  <c r="E7" i="1"/>
  <c r="E4" i="1"/>
  <c r="E5" i="1"/>
  <c r="E6" i="1"/>
  <c r="E3" i="1"/>
  <c r="E21" i="1"/>
  <c r="C22" i="2"/>
  <c r="C64" i="3"/>
  <c r="C15" i="3"/>
  <c r="C18" i="3" s="1"/>
  <c r="E54" i="1"/>
  <c r="C12" i="3"/>
  <c r="D20" i="1"/>
  <c r="C17" i="2"/>
  <c r="C23" i="2" s="1"/>
  <c r="D22" i="1"/>
  <c r="F51" i="1"/>
  <c r="D52" i="1"/>
  <c r="D53" i="1"/>
  <c r="E22" i="1"/>
  <c r="C61" i="2"/>
  <c r="C65" i="2" s="1"/>
  <c r="E20" i="1"/>
  <c r="C18" i="2"/>
  <c r="C9" i="2"/>
  <c r="C10" i="2" s="1"/>
  <c r="C11" i="2" s="1"/>
  <c r="C12" i="2" s="1"/>
  <c r="C4" i="3"/>
  <c r="C6" i="3"/>
  <c r="C7" i="3" s="1"/>
  <c r="C8" i="3" s="1"/>
  <c r="C9" i="3" s="1"/>
  <c r="C17" i="3"/>
  <c r="D51" i="1"/>
  <c r="C16" i="3"/>
  <c r="C63" i="2"/>
  <c r="C64" i="2" s="1"/>
  <c r="E23" i="1"/>
  <c r="C15" i="2"/>
  <c r="C20" i="2"/>
  <c r="C21" i="2" s="1"/>
  <c r="C14" i="3"/>
  <c r="C21" i="3" s="1"/>
  <c r="C19" i="2"/>
</calcChain>
</file>

<file path=xl/sharedStrings.xml><?xml version="1.0" encoding="utf-8"?>
<sst xmlns="http://schemas.openxmlformats.org/spreadsheetml/2006/main" count="494" uniqueCount="133">
  <si>
    <t>Первый этаж</t>
  </si>
  <si>
    <t>№помещения</t>
  </si>
  <si>
    <t>Ширина</t>
  </si>
  <si>
    <t>Длина</t>
  </si>
  <si>
    <t>Периметр</t>
  </si>
  <si>
    <t>Площадь пола и потолка</t>
  </si>
  <si>
    <t>Площадь стен</t>
  </si>
  <si>
    <t>коридор</t>
  </si>
  <si>
    <t>санузел</t>
  </si>
  <si>
    <t>лестница</t>
  </si>
  <si>
    <t>Кабинеты</t>
  </si>
  <si>
    <t>Коридор</t>
  </si>
  <si>
    <t>Санузлы</t>
  </si>
  <si>
    <t>Общая площадь</t>
  </si>
  <si>
    <t>Второй этаж</t>
  </si>
  <si>
    <t>10а</t>
  </si>
  <si>
    <t>10б</t>
  </si>
  <si>
    <t>10в</t>
  </si>
  <si>
    <t>№пп</t>
  </si>
  <si>
    <t>Наименование</t>
  </si>
  <si>
    <t>Количество</t>
  </si>
  <si>
    <t>Ед.измер.</t>
  </si>
  <si>
    <t>Стены</t>
  </si>
  <si>
    <t>Снятие обоев</t>
  </si>
  <si>
    <t>м.кв.</t>
  </si>
  <si>
    <t>Очистка стен вручную от маслянной краски</t>
  </si>
  <si>
    <t>Грунтовка стен (грунт глубокого проникновения) в 2 слоя</t>
  </si>
  <si>
    <t>Сплошное выравнивание штукатуркой стен внутри здания (однослойная штукатурка) (С приготовлением из сухой смеси) толщиной до 10 мм для последующего нанесения декоративного покрытия</t>
  </si>
  <si>
    <t>Отделка стен внутри помещений мелкозернистыми декоративными покрытиями из минеральных составов (С приготовлением из сухой смеси) по подготовленной поверхности, состав с наполнителем из крупнозернистого минерала (размер зерна 2 мм)</t>
  </si>
  <si>
    <t>Улучшенная окраска  стен водоэмульсионными составами внутри помещения по декоративному покрытию (декоративной штукатурке) в 2 слоя</t>
  </si>
  <si>
    <t>Потолок</t>
  </si>
  <si>
    <t>Устройство подвесных потолков типа "Армстронг" по каркасу из оцинкованного профиля</t>
  </si>
  <si>
    <t>Полы</t>
  </si>
  <si>
    <t>Разборка плинтусов из пластмассовых материалов</t>
  </si>
  <si>
    <t>м.п.</t>
  </si>
  <si>
    <t>Разборка покрытия полов из линолеума</t>
  </si>
  <si>
    <t>Грунтовка пола (бетоноконтакт) в 1слой</t>
  </si>
  <si>
    <t>Устройство стяжек цементных толщиной 30 мм, раствор готовый кладочный цементный, марка 150</t>
  </si>
  <si>
    <t>Устройство покрытий из линолеума повышенной износостойкости</t>
  </si>
  <si>
    <t>Механизированная шлифовка полов из искуственного камня</t>
  </si>
  <si>
    <t>Устройство плинтусов поливинилхлоридных</t>
  </si>
  <si>
    <t>Окна и двери</t>
  </si>
  <si>
    <t>Демонтаж деревянной оконной конструкции (с подоконником и отливом)</t>
  </si>
  <si>
    <t>Монтаж оконной конструкции (пластокно) (средняя площадь оконного проема 2,89 м.кв).</t>
  </si>
  <si>
    <t>Монтаж карниза, отлива</t>
  </si>
  <si>
    <t>Монтаж откосов</t>
  </si>
  <si>
    <t>Монтаж откосного f профиля</t>
  </si>
  <si>
    <t>Монтаж подоконной доски</t>
  </si>
  <si>
    <t>Монтаж сетки москитной</t>
  </si>
  <si>
    <t>Демонтаж входных и межкомнатных  деревянных дверей и откосов (14меж.ком.+1наруж)</t>
  </si>
  <si>
    <t>Монтаж   входных и межкомнатных  деревянных дверей и откосов (14меж.ком.+1наруж)</t>
  </si>
  <si>
    <t>Прочие работы</t>
  </si>
  <si>
    <t>Окраска масляными составами ранее окрашенных поверхностей радиаторов отопления в 2 слоя</t>
  </si>
  <si>
    <t>Окраска масляными составами ранее окрашенных поверхностей стальных труб в 2 слоя</t>
  </si>
  <si>
    <t>Электромонтажные работы</t>
  </si>
  <si>
    <t>Демонтаж осветительных приборов: светильники с люминесцентными лампами</t>
  </si>
  <si>
    <t>шт.</t>
  </si>
  <si>
    <t xml:space="preserve">Демонтаж электрических приборов: </t>
  </si>
  <si>
    <t>выключатели</t>
  </si>
  <si>
    <t>розетки</t>
  </si>
  <si>
    <t>Монтаж распредельтельных коробок скрытого и открытого типа</t>
  </si>
  <si>
    <t>Монтаж консоли потолочнной (VR 200)</t>
  </si>
  <si>
    <t>Монтаж лотка перфорированного (35*200*3000мм)</t>
  </si>
  <si>
    <t>Монтаж трубы гофрированной</t>
  </si>
  <si>
    <t>Прокладка медного 3-х жильного кабеля сечением до 4 мм.кв. по потолку (в гофре)</t>
  </si>
  <si>
    <t>Прокладка медного 3-х жильного кабеля сечением до 2,5 мм.кв. по потолку (в гофре)</t>
  </si>
  <si>
    <t>Прокладка медного 3-х жильного кабеля сечением до 2,5 мм.кв. под штукатуркой</t>
  </si>
  <si>
    <t>Прокладка медного 3-х жильного кабеля сечением до 1,5 мм.кв. под штукатуркой</t>
  </si>
  <si>
    <t>Устройство скрытых розеток</t>
  </si>
  <si>
    <t>Устройство скрытых выключателей</t>
  </si>
  <si>
    <t>Устройство выключателей автоматических</t>
  </si>
  <si>
    <t>Демонтаж кирпичных перегородок толщиной 125мм</t>
  </si>
  <si>
    <t>Демонтаж унитаза типа "Комапакт"</t>
  </si>
  <si>
    <t>Демонтаж умывальника типа "Тюльпан"</t>
  </si>
  <si>
    <t>Демонтаж канализационных чугунных труб диаметром до 110мм</t>
  </si>
  <si>
    <t>Разборка покрытий полов из керамо-гранитной плитки</t>
  </si>
  <si>
    <t>Разборка покрытий стен из керамической плитки</t>
  </si>
  <si>
    <t>Сплошное выравнивание штукатуркой стен внутри здания (однослойная штукатурка) (С приготовлением из сухой смеси) толщиной до 30 мм для последующей облицовки керамической плиткой</t>
  </si>
  <si>
    <t>Устройство напольного покрытия на растворе (из сухих строительных смесей) из керамо-гранитной плитки с затиркой швов</t>
  </si>
  <si>
    <t>Устройство покрытия стен на растворе (из сухих строительных смесей) из керамической плитки с затиркой швов</t>
  </si>
  <si>
    <t>Монтаж канализационных пластиковых труб диаметром до 110мм</t>
  </si>
  <si>
    <t>Монтаж унитаза типа "Компакт" с подключением</t>
  </si>
  <si>
    <t>Монтаж умывальника типа "Тюльпан" с подключением</t>
  </si>
  <si>
    <t>Монтаж сместеля</t>
  </si>
  <si>
    <t>Монтаж сантехнических кабин (из готовых ПВХ конструкций)</t>
  </si>
  <si>
    <t>Монтаж дверей в сантехнических кабинах</t>
  </si>
  <si>
    <t>Лестничный марш</t>
  </si>
  <si>
    <t>Грунтовка лестничного марша (бетоноконтакт) в 1 слой</t>
  </si>
  <si>
    <t>Грунтовка промежуточной и этажной лестничной площадки (бетоноконтакт) в 1 слой</t>
  </si>
  <si>
    <t>Устройство покрытия лестничного марша на растворе (из сухих строительных смесей) из керамо-гранитной плитки с затиркой швов</t>
  </si>
  <si>
    <t>Устройство покрытия промежуточной и этажной лестничной площадки на растворе (из сухих строительных смесей) из керамо-гранитной плитки с затиркой швов</t>
  </si>
  <si>
    <t>Монтаж откоса</t>
  </si>
  <si>
    <t>Монтаж москитной сетки</t>
  </si>
  <si>
    <t>Демонтаж электрических приборов:</t>
  </si>
  <si>
    <t>Прокладка медного 3-х жильного кабеля сечением до2,5 мм.кв. по потолку (в гофре)</t>
  </si>
  <si>
    <t>Устройство скрытых розеток</t>
  </si>
  <si>
    <t>Монтаж унитаза типа "Компакт"</t>
  </si>
  <si>
    <t>Монтаж умывальника типа "Тюльпан"</t>
  </si>
  <si>
    <t>Монтаж смесителя</t>
  </si>
  <si>
    <t>Разборка покрытий кровиль из рулонных материалов (4 слоя)</t>
  </si>
  <si>
    <t>м.кв</t>
  </si>
  <si>
    <t>Ремонт цементной стяжки (площадь заделки до 1м.кв)</t>
  </si>
  <si>
    <t>место</t>
  </si>
  <si>
    <t>Разборка примыканий кровиль из рулонных материалов к парапету</t>
  </si>
  <si>
    <t>Разборка примыканий кровиль из рулонных материалов к вент. каналам</t>
  </si>
  <si>
    <t>Огрунтовка оснований из бетона или раствора битумной грунтовкой</t>
  </si>
  <si>
    <t>Устройство кровель из наплавляемых материалов в 2 слоя</t>
  </si>
  <si>
    <t>Устройство примыканий кровель из наплавляемых материалов к парапетам шириной до 1м.</t>
  </si>
  <si>
    <t>Устройство примыканий кровель из наплавляемых материалов к вент. каналам шириной до 400мм.</t>
  </si>
  <si>
    <t>Смена обделок из листовой стали шириной до 1м.</t>
  </si>
  <si>
    <t>Смена обделок из листовой стали шириной до 0,7м.</t>
  </si>
  <si>
    <t>Ремонт кирпичной кладки стен</t>
  </si>
  <si>
    <t>м.куб.</t>
  </si>
  <si>
    <t>Погрузочные работы</t>
  </si>
  <si>
    <t>тонна</t>
  </si>
  <si>
    <t>Перевозка грузов автомобилями грузоподъемностью до 10т. на расстояние до 5км.</t>
  </si>
  <si>
    <t>Монтаж шпонированной отбойной доски</t>
  </si>
  <si>
    <t>Утверждаю
________________________
"____"___________________2017г.</t>
  </si>
  <si>
    <t>Составил:
Руководитель группы расходных договоров, 
закупок и хранения МТЦ</t>
  </si>
  <si>
    <t>Петрунин А.А.</t>
  </si>
  <si>
    <t>1 этаж</t>
  </si>
  <si>
    <r>
      <rPr>
        <b/>
        <sz val="12"/>
        <color theme="1"/>
        <rFont val="Times New Roman"/>
        <family val="1"/>
        <charset val="204"/>
      </rPr>
      <t xml:space="preserve">Дефектная ведомость </t>
    </r>
    <r>
      <rPr>
        <sz val="12"/>
        <color theme="1"/>
        <rFont val="Times New Roman"/>
        <family val="1"/>
        <charset val="204"/>
      </rPr>
      <t xml:space="preserve">
на проведение ремонтных работ в АБК по ул.Фадеева 28</t>
    </r>
  </si>
  <si>
    <r>
      <t xml:space="preserve">Монтаж светодиодных панелей в потолок </t>
    </r>
    <r>
      <rPr>
        <sz val="12"/>
        <color rgb="FF000000"/>
        <rFont val="Times New Roman"/>
        <family val="1"/>
        <charset val="204"/>
      </rPr>
      <t xml:space="preserve"> типа "Армстронг"</t>
    </r>
  </si>
  <si>
    <r>
      <t>Санузел (</t>
    </r>
    <r>
      <rPr>
        <sz val="12"/>
        <color theme="1"/>
        <rFont val="Times New Roman"/>
        <family val="1"/>
        <charset val="204"/>
      </rPr>
      <t>потолок, осветительные приботы,проводка,двери и окна учтены выше</t>
    </r>
    <r>
      <rPr>
        <b/>
        <sz val="12"/>
        <color theme="1"/>
        <rFont val="Times New Roman"/>
        <family val="1"/>
        <charset val="204"/>
      </rPr>
      <t>)</t>
    </r>
  </si>
  <si>
    <t>Прокладка медного 3-х жильного кабеля сечением до 1,5 мм.кв.</t>
  </si>
  <si>
    <t>Прокладка медного 3-х жильного кабеля сечением до 2,5 мм.кв</t>
  </si>
  <si>
    <t>Установка перил из нержавеющей стали</t>
  </si>
  <si>
    <t>Прокладка медного 3-х жильного кабеля сечением до 4 мм.кв.</t>
  </si>
  <si>
    <t>2 этаж</t>
  </si>
  <si>
    <t>Кровля</t>
  </si>
  <si>
    <t>Исполнитель:
_________________
«___» __________ 2017 г.
М.П.</t>
  </si>
  <si>
    <t>Заказчик:
Технический директор-главный инженер
«___» __________ 2017 г.
м.п.</t>
  </si>
  <si>
    <t>Приложение №2 к договору субподряда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</si>
</sst>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0" fillId="0" borderId="0" xfId="0" applyNumberFormat="1"/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0" fontId="0" fillId="0" borderId="0" xfId="0" applyAlignment="1">
      <alignment horizontal="right"/>
    </xf>
    <xf numFmtId="164" fontId="0" fillId="0" borderId="20" xfId="0" applyNumberFormat="1" applyBorder="1" applyAlignment="1">
      <alignment horizontal="center" vertical="center" wrapText="1"/>
    </xf>
    <xf numFmtId="164" fontId="0" fillId="0" borderId="21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1" applyFont="1" applyBorder="1"/>
    <xf numFmtId="164" fontId="2" fillId="0" borderId="1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164" fontId="2" fillId="0" borderId="3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Border="1" applyAlignment="1">
      <alignment horizontal="center"/>
    </xf>
    <xf numFmtId="0" fontId="2" fillId="0" borderId="2" xfId="0" applyFont="1" applyFill="1" applyBorder="1" applyAlignment="1">
      <alignment wrapText="1"/>
    </xf>
    <xf numFmtId="164" fontId="2" fillId="0" borderId="2" xfId="0" applyNumberFormat="1" applyFont="1" applyBorder="1" applyAlignment="1">
      <alignment horizontal="center"/>
    </xf>
    <xf numFmtId="0" fontId="2" fillId="0" borderId="12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opLeftCell="A12" zoomScale="90" zoomScaleNormal="90" workbookViewId="0">
      <selection activeCell="E52" sqref="E52"/>
    </sheetView>
  </sheetViews>
  <sheetFormatPr defaultRowHeight="15" x14ac:dyDescent="0.25"/>
  <cols>
    <col min="1" max="1" width="8.85546875" customWidth="1"/>
    <col min="4" max="4" width="10.42578125" customWidth="1"/>
    <col min="5" max="5" width="27.42578125" customWidth="1"/>
    <col min="6" max="6" width="18.28515625" customWidth="1"/>
    <col min="10" max="10" width="9.1406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</row>
    <row r="2" spans="1:7" ht="26.25" customHeight="1" thickBot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7" ht="15.75" thickBot="1" x14ac:dyDescent="0.3">
      <c r="A3" s="18">
        <v>1</v>
      </c>
      <c r="B3" s="19">
        <v>2.57</v>
      </c>
      <c r="C3" s="20">
        <v>26.62</v>
      </c>
      <c r="D3" s="20">
        <f>(B3+C3)*2</f>
        <v>58.38</v>
      </c>
      <c r="E3" s="21">
        <f>B3*C3</f>
        <v>68.413399999999996</v>
      </c>
      <c r="F3" s="22">
        <f>((B3*2)+(C3*2))*2.9</f>
        <v>169.30199999999999</v>
      </c>
      <c r="G3" t="s">
        <v>7</v>
      </c>
    </row>
    <row r="4" spans="1:7" ht="15.75" thickBot="1" x14ac:dyDescent="0.3">
      <c r="A4" s="3">
        <v>2</v>
      </c>
      <c r="B4" s="3">
        <v>5.56</v>
      </c>
      <c r="C4" s="3">
        <v>2.73</v>
      </c>
      <c r="D4" s="3">
        <f t="shared" ref="D4:D18" si="0">(B4+C4)*2</f>
        <v>16.579999999999998</v>
      </c>
      <c r="E4" s="16">
        <f t="shared" ref="E4:E18" si="1">B4*C4</f>
        <v>15.178799999999999</v>
      </c>
      <c r="F4" s="22">
        <f t="shared" ref="F4:F18" si="2">((B4*2)+(C4*2))*2.9</f>
        <v>48.081999999999994</v>
      </c>
    </row>
    <row r="5" spans="1:7" ht="15.75" thickBot="1" x14ac:dyDescent="0.3">
      <c r="A5" s="1">
        <v>3</v>
      </c>
      <c r="B5" s="1">
        <v>5.56</v>
      </c>
      <c r="C5" s="1">
        <v>5.92</v>
      </c>
      <c r="D5" s="1">
        <f t="shared" si="0"/>
        <v>22.96</v>
      </c>
      <c r="E5" s="9">
        <f t="shared" si="1"/>
        <v>32.915199999999999</v>
      </c>
      <c r="F5" s="22">
        <f t="shared" si="2"/>
        <v>66.584000000000003</v>
      </c>
    </row>
    <row r="6" spans="1:7" ht="15.75" thickBot="1" x14ac:dyDescent="0.3">
      <c r="A6" s="1">
        <v>4</v>
      </c>
      <c r="B6" s="1">
        <v>5.55</v>
      </c>
      <c r="C6" s="1">
        <v>17.66</v>
      </c>
      <c r="D6" s="1">
        <f t="shared" si="0"/>
        <v>46.42</v>
      </c>
      <c r="E6" s="9">
        <f t="shared" si="1"/>
        <v>98.012999999999991</v>
      </c>
      <c r="F6" s="22">
        <f t="shared" si="2"/>
        <v>134.61799999999999</v>
      </c>
    </row>
    <row r="7" spans="1:7" ht="15.75" thickBot="1" x14ac:dyDescent="0.3">
      <c r="A7" s="1">
        <v>5</v>
      </c>
      <c r="B7" s="1">
        <v>5.63</v>
      </c>
      <c r="C7" s="1">
        <v>9.1999999999999993</v>
      </c>
      <c r="D7" s="1">
        <f t="shared" si="0"/>
        <v>29.659999999999997</v>
      </c>
      <c r="E7" s="9">
        <f t="shared" si="1"/>
        <v>51.795999999999992</v>
      </c>
      <c r="F7" s="22">
        <f t="shared" si="2"/>
        <v>86.013999999999982</v>
      </c>
    </row>
    <row r="8" spans="1:7" ht="15.75" thickBot="1" x14ac:dyDescent="0.3">
      <c r="A8" s="1">
        <v>6</v>
      </c>
      <c r="B8" s="1">
        <v>5.63</v>
      </c>
      <c r="C8" s="1">
        <v>2.7</v>
      </c>
      <c r="D8" s="1">
        <f t="shared" si="0"/>
        <v>16.66</v>
      </c>
      <c r="E8" s="9">
        <f t="shared" si="1"/>
        <v>15.201000000000001</v>
      </c>
      <c r="F8" s="22">
        <f t="shared" si="2"/>
        <v>48.314</v>
      </c>
    </row>
    <row r="9" spans="1:7" ht="15.75" thickBot="1" x14ac:dyDescent="0.3">
      <c r="A9" s="2">
        <v>7</v>
      </c>
      <c r="B9" s="2">
        <v>5.63</v>
      </c>
      <c r="C9" s="2">
        <v>5.68</v>
      </c>
      <c r="D9" s="2">
        <f t="shared" si="0"/>
        <v>22.619999999999997</v>
      </c>
      <c r="E9" s="10">
        <f t="shared" si="1"/>
        <v>31.978399999999997</v>
      </c>
      <c r="F9" s="24">
        <f t="shared" si="2"/>
        <v>65.597999999999985</v>
      </c>
    </row>
    <row r="10" spans="1:7" x14ac:dyDescent="0.25">
      <c r="A10" s="4">
        <v>8</v>
      </c>
      <c r="B10" s="5">
        <v>2.27</v>
      </c>
      <c r="C10" s="5">
        <v>2.68</v>
      </c>
      <c r="D10" s="5">
        <f t="shared" si="0"/>
        <v>9.9</v>
      </c>
      <c r="E10" s="11">
        <f t="shared" si="1"/>
        <v>6.0836000000000006</v>
      </c>
      <c r="F10" s="12">
        <f t="shared" si="2"/>
        <v>28.71</v>
      </c>
    </row>
    <row r="11" spans="1:7" x14ac:dyDescent="0.25">
      <c r="A11" s="6">
        <v>9</v>
      </c>
      <c r="B11" s="1"/>
      <c r="C11" s="1"/>
      <c r="D11" s="1">
        <f t="shared" si="0"/>
        <v>0</v>
      </c>
      <c r="E11" s="9">
        <f>B11*C11</f>
        <v>0</v>
      </c>
      <c r="F11" s="13">
        <f t="shared" si="2"/>
        <v>0</v>
      </c>
      <c r="G11" s="96" t="s">
        <v>8</v>
      </c>
    </row>
    <row r="12" spans="1:7" x14ac:dyDescent="0.25">
      <c r="A12" s="6">
        <v>10</v>
      </c>
      <c r="B12" s="1"/>
      <c r="C12" s="1"/>
      <c r="D12" s="1">
        <f t="shared" si="0"/>
        <v>0</v>
      </c>
      <c r="E12" s="9">
        <f t="shared" si="1"/>
        <v>0</v>
      </c>
      <c r="F12" s="13">
        <f t="shared" si="2"/>
        <v>0</v>
      </c>
      <c r="G12" s="96"/>
    </row>
    <row r="13" spans="1:7" x14ac:dyDescent="0.25">
      <c r="A13" s="6">
        <v>11</v>
      </c>
      <c r="B13" s="1">
        <v>3.22</v>
      </c>
      <c r="C13" s="1">
        <v>2.68</v>
      </c>
      <c r="D13" s="1">
        <f t="shared" si="0"/>
        <v>11.8</v>
      </c>
      <c r="E13" s="9">
        <f t="shared" si="1"/>
        <v>8.6296000000000017</v>
      </c>
      <c r="F13" s="13">
        <f t="shared" si="2"/>
        <v>34.22</v>
      </c>
      <c r="G13" s="96"/>
    </row>
    <row r="14" spans="1:7" x14ac:dyDescent="0.25">
      <c r="A14" s="6">
        <v>12</v>
      </c>
      <c r="B14" s="1">
        <v>2.27</v>
      </c>
      <c r="C14" s="1">
        <v>2.57</v>
      </c>
      <c r="D14" s="1">
        <f t="shared" si="0"/>
        <v>9.68</v>
      </c>
      <c r="E14" s="9">
        <f t="shared" si="1"/>
        <v>5.8338999999999999</v>
      </c>
      <c r="F14" s="13">
        <f t="shared" si="2"/>
        <v>28.071999999999999</v>
      </c>
      <c r="G14" s="96"/>
    </row>
    <row r="15" spans="1:7" x14ac:dyDescent="0.25">
      <c r="A15" s="6">
        <v>13</v>
      </c>
      <c r="B15" s="1"/>
      <c r="C15" s="1"/>
      <c r="D15" s="1">
        <f t="shared" si="0"/>
        <v>0</v>
      </c>
      <c r="E15" s="9">
        <f t="shared" si="1"/>
        <v>0</v>
      </c>
      <c r="F15" s="13">
        <f t="shared" si="2"/>
        <v>0</v>
      </c>
      <c r="G15" s="96"/>
    </row>
    <row r="16" spans="1:7" x14ac:dyDescent="0.25">
      <c r="A16" s="6">
        <v>14</v>
      </c>
      <c r="B16" s="1"/>
      <c r="C16" s="1"/>
      <c r="D16" s="1">
        <f t="shared" si="0"/>
        <v>0</v>
      </c>
      <c r="E16" s="9">
        <f t="shared" si="1"/>
        <v>0</v>
      </c>
      <c r="F16" s="13">
        <f t="shared" si="2"/>
        <v>0</v>
      </c>
      <c r="G16" s="96"/>
    </row>
    <row r="17" spans="1:7" ht="15.75" thickBot="1" x14ac:dyDescent="0.3">
      <c r="A17" s="7">
        <v>15</v>
      </c>
      <c r="B17" s="8">
        <v>3.22</v>
      </c>
      <c r="C17" s="8">
        <v>2.57</v>
      </c>
      <c r="D17" s="8">
        <f t="shared" si="0"/>
        <v>11.58</v>
      </c>
      <c r="E17" s="14">
        <f t="shared" si="1"/>
        <v>8.2753999999999994</v>
      </c>
      <c r="F17" s="15">
        <f t="shared" si="2"/>
        <v>33.582000000000001</v>
      </c>
      <c r="G17" s="96"/>
    </row>
    <row r="18" spans="1:7" ht="15.75" thickBot="1" x14ac:dyDescent="0.3">
      <c r="A18" s="3">
        <v>16</v>
      </c>
      <c r="B18" s="3">
        <v>5.63</v>
      </c>
      <c r="C18" s="3">
        <v>2.8</v>
      </c>
      <c r="D18" s="3">
        <f t="shared" si="0"/>
        <v>16.86</v>
      </c>
      <c r="E18" s="16">
        <f t="shared" si="1"/>
        <v>15.763999999999999</v>
      </c>
      <c r="F18" s="25">
        <f t="shared" si="2"/>
        <v>48.893999999999998</v>
      </c>
      <c r="G18" t="s">
        <v>9</v>
      </c>
    </row>
    <row r="20" spans="1:7" x14ac:dyDescent="0.25">
      <c r="A20" s="98" t="s">
        <v>10</v>
      </c>
      <c r="B20" s="98"/>
      <c r="C20" s="98"/>
      <c r="D20" s="17">
        <f>SUM(D4:D10)+D13</f>
        <v>176.60000000000002</v>
      </c>
      <c r="E20" s="17">
        <f>SUM(E4:E10)+E13</f>
        <v>259.79559999999992</v>
      </c>
      <c r="F20" s="17">
        <f>SUM(F4:F10)+F13</f>
        <v>512.14</v>
      </c>
    </row>
    <row r="21" spans="1:7" x14ac:dyDescent="0.25">
      <c r="A21" s="98" t="s">
        <v>11</v>
      </c>
      <c r="B21" s="98"/>
      <c r="C21" s="98"/>
      <c r="D21">
        <f>SUM(D3+D18)</f>
        <v>75.240000000000009</v>
      </c>
      <c r="E21" s="17">
        <f>SUM(E3+E18)</f>
        <v>84.177399999999992</v>
      </c>
      <c r="F21" s="17">
        <f>SUM(F3+F18)</f>
        <v>218.196</v>
      </c>
    </row>
    <row r="22" spans="1:7" x14ac:dyDescent="0.25">
      <c r="A22" s="98" t="s">
        <v>12</v>
      </c>
      <c r="B22" s="98"/>
      <c r="C22" s="98"/>
      <c r="D22" s="23">
        <f>SUM(D11:D17)-D13</f>
        <v>21.26</v>
      </c>
      <c r="E22" s="17">
        <f>SUM(E10:E17)-E10-E13</f>
        <v>14.109299999999996</v>
      </c>
      <c r="F22" s="17">
        <f>SUM(F10:F17)-F10-F13</f>
        <v>61.653999999999996</v>
      </c>
    </row>
    <row r="23" spans="1:7" x14ac:dyDescent="0.25">
      <c r="A23" s="98" t="s">
        <v>13</v>
      </c>
      <c r="B23" s="98"/>
      <c r="C23" s="98"/>
      <c r="E23" s="17">
        <f>SUM(E20:E22)</f>
        <v>358.08229999999992</v>
      </c>
    </row>
    <row r="24" spans="1:7" x14ac:dyDescent="0.25">
      <c r="A24" s="99" t="s">
        <v>14</v>
      </c>
      <c r="B24" s="99"/>
      <c r="C24" s="99"/>
      <c r="D24" s="99"/>
      <c r="E24" s="99"/>
      <c r="F24" s="99"/>
    </row>
    <row r="25" spans="1:7" ht="30.75" thickBot="1" x14ac:dyDescent="0.3">
      <c r="A25" s="2" t="s">
        <v>1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</row>
    <row r="26" spans="1:7" ht="15.75" thickBot="1" x14ac:dyDescent="0.3">
      <c r="A26" s="18">
        <v>1</v>
      </c>
      <c r="B26" s="19">
        <v>2.64</v>
      </c>
      <c r="C26" s="20">
        <v>26.78</v>
      </c>
      <c r="D26" s="20">
        <f>(B26+C26)*2</f>
        <v>58.84</v>
      </c>
      <c r="E26" s="21">
        <f>B26*C26</f>
        <v>70.699200000000005</v>
      </c>
      <c r="F26" s="22">
        <f>D26*2.9</f>
        <v>170.636</v>
      </c>
      <c r="G26" t="s">
        <v>7</v>
      </c>
    </row>
    <row r="27" spans="1:7" ht="15.75" thickBot="1" x14ac:dyDescent="0.3">
      <c r="A27" s="3">
        <v>2</v>
      </c>
      <c r="B27" s="3">
        <v>5.58</v>
      </c>
      <c r="C27" s="3">
        <v>2.08</v>
      </c>
      <c r="D27" s="3">
        <f t="shared" ref="D27:D49" si="3">(B27+C27)*2</f>
        <v>15.32</v>
      </c>
      <c r="E27" s="16">
        <f t="shared" ref="E27:E49" si="4">B27*C27</f>
        <v>11.606400000000001</v>
      </c>
      <c r="F27" s="22">
        <f t="shared" ref="F27:F49" si="5">D27*2.9</f>
        <v>44.427999999999997</v>
      </c>
    </row>
    <row r="28" spans="1:7" ht="15.75" thickBot="1" x14ac:dyDescent="0.3">
      <c r="A28" s="1">
        <v>3</v>
      </c>
      <c r="B28" s="1">
        <v>5.53</v>
      </c>
      <c r="C28" s="1">
        <v>5.08</v>
      </c>
      <c r="D28" s="1">
        <f t="shared" si="3"/>
        <v>21.22</v>
      </c>
      <c r="E28" s="9">
        <f t="shared" si="4"/>
        <v>28.092400000000001</v>
      </c>
      <c r="F28" s="22">
        <f t="shared" si="5"/>
        <v>61.537999999999997</v>
      </c>
    </row>
    <row r="29" spans="1:7" ht="15.75" thickBot="1" x14ac:dyDescent="0.3">
      <c r="A29" s="1">
        <v>4</v>
      </c>
      <c r="B29" s="1"/>
      <c r="C29" s="1"/>
      <c r="D29" s="1">
        <f t="shared" si="3"/>
        <v>0</v>
      </c>
      <c r="E29" s="9">
        <f t="shared" si="4"/>
        <v>0</v>
      </c>
      <c r="F29" s="22">
        <f t="shared" si="5"/>
        <v>0</v>
      </c>
    </row>
    <row r="30" spans="1:7" ht="15.75" thickBot="1" x14ac:dyDescent="0.3">
      <c r="A30" s="1">
        <v>5</v>
      </c>
      <c r="B30" s="1">
        <v>5.55</v>
      </c>
      <c r="C30" s="1">
        <v>2.81</v>
      </c>
      <c r="D30" s="1">
        <f t="shared" si="3"/>
        <v>16.72</v>
      </c>
      <c r="E30" s="9">
        <f t="shared" si="4"/>
        <v>15.595499999999999</v>
      </c>
      <c r="F30" s="22">
        <f t="shared" si="5"/>
        <v>48.487999999999992</v>
      </c>
    </row>
    <row r="31" spans="1:7" ht="15.75" thickBot="1" x14ac:dyDescent="0.3">
      <c r="A31" s="1">
        <v>6</v>
      </c>
      <c r="B31" s="1">
        <v>5.56</v>
      </c>
      <c r="C31" s="1">
        <v>2.95</v>
      </c>
      <c r="D31" s="1">
        <f t="shared" si="3"/>
        <v>17.02</v>
      </c>
      <c r="E31" s="9">
        <f t="shared" si="4"/>
        <v>16.402000000000001</v>
      </c>
      <c r="F31" s="22">
        <f t="shared" si="5"/>
        <v>49.357999999999997</v>
      </c>
    </row>
    <row r="32" spans="1:7" ht="15.75" thickBot="1" x14ac:dyDescent="0.3">
      <c r="A32" s="1">
        <v>7</v>
      </c>
      <c r="B32" s="1">
        <v>5.56</v>
      </c>
      <c r="C32" s="1">
        <v>2.82</v>
      </c>
      <c r="D32" s="1">
        <f t="shared" si="3"/>
        <v>16.759999999999998</v>
      </c>
      <c r="E32" s="9">
        <f t="shared" si="4"/>
        <v>15.679199999999998</v>
      </c>
      <c r="F32" s="22">
        <f t="shared" si="5"/>
        <v>48.603999999999992</v>
      </c>
    </row>
    <row r="33" spans="1:7" ht="15.75" thickBot="1" x14ac:dyDescent="0.3">
      <c r="A33" s="1">
        <v>8</v>
      </c>
      <c r="B33" s="1">
        <v>5.56</v>
      </c>
      <c r="C33" s="1">
        <v>5.91</v>
      </c>
      <c r="D33" s="1">
        <f t="shared" si="3"/>
        <v>22.939999999999998</v>
      </c>
      <c r="E33" s="9">
        <f t="shared" si="4"/>
        <v>32.8596</v>
      </c>
      <c r="F33" s="22">
        <f t="shared" si="5"/>
        <v>66.525999999999996</v>
      </c>
    </row>
    <row r="34" spans="1:7" ht="15.75" thickBot="1" x14ac:dyDescent="0.3">
      <c r="A34" s="1">
        <v>9</v>
      </c>
      <c r="B34" s="1">
        <v>5.56</v>
      </c>
      <c r="C34" s="1">
        <v>2.7</v>
      </c>
      <c r="D34" s="1">
        <f t="shared" si="3"/>
        <v>16.52</v>
      </c>
      <c r="E34" s="9">
        <f t="shared" si="4"/>
        <v>15.012</v>
      </c>
      <c r="F34" s="22">
        <f t="shared" si="5"/>
        <v>47.907999999999994</v>
      </c>
    </row>
    <row r="35" spans="1:7" ht="15.75" thickBot="1" x14ac:dyDescent="0.3">
      <c r="A35" s="1" t="s">
        <v>15</v>
      </c>
      <c r="B35" s="1">
        <v>5.59</v>
      </c>
      <c r="C35" s="1">
        <v>4.4800000000000004</v>
      </c>
      <c r="D35" s="1">
        <f t="shared" si="3"/>
        <v>20.14</v>
      </c>
      <c r="E35" s="9">
        <f t="shared" si="4"/>
        <v>25.043200000000002</v>
      </c>
      <c r="F35" s="22">
        <f t="shared" si="5"/>
        <v>58.405999999999999</v>
      </c>
    </row>
    <row r="36" spans="1:7" ht="15.75" thickBot="1" x14ac:dyDescent="0.3">
      <c r="A36" s="1" t="s">
        <v>16</v>
      </c>
      <c r="B36" s="1">
        <v>5.59</v>
      </c>
      <c r="C36" s="1">
        <v>1.5</v>
      </c>
      <c r="D36" s="1">
        <f t="shared" si="3"/>
        <v>14.18</v>
      </c>
      <c r="E36" s="9">
        <f t="shared" si="4"/>
        <v>8.3849999999999998</v>
      </c>
      <c r="F36" s="22">
        <f t="shared" si="5"/>
        <v>41.122</v>
      </c>
    </row>
    <row r="37" spans="1:7" ht="15.75" thickBot="1" x14ac:dyDescent="0.3">
      <c r="A37" s="1" t="s">
        <v>17</v>
      </c>
      <c r="B37" s="1">
        <v>5.59</v>
      </c>
      <c r="C37" s="1">
        <v>5.98</v>
      </c>
      <c r="D37" s="1">
        <f t="shared" si="3"/>
        <v>23.14</v>
      </c>
      <c r="E37" s="9">
        <f t="shared" si="4"/>
        <v>33.428200000000004</v>
      </c>
      <c r="F37" s="22">
        <f t="shared" si="5"/>
        <v>67.105999999999995</v>
      </c>
    </row>
    <row r="38" spans="1:7" ht="15.75" thickBot="1" x14ac:dyDescent="0.3">
      <c r="A38" s="1">
        <v>11</v>
      </c>
      <c r="B38" s="1">
        <v>5.6</v>
      </c>
      <c r="C38" s="1">
        <v>2.88</v>
      </c>
      <c r="D38" s="1">
        <f t="shared" si="3"/>
        <v>16.96</v>
      </c>
      <c r="E38" s="9">
        <f t="shared" si="4"/>
        <v>16.128</v>
      </c>
      <c r="F38" s="22">
        <f t="shared" si="5"/>
        <v>49.183999999999997</v>
      </c>
    </row>
    <row r="39" spans="1:7" ht="15.75" thickBot="1" x14ac:dyDescent="0.3">
      <c r="A39" s="1">
        <v>12</v>
      </c>
      <c r="B39" s="1">
        <v>5.62</v>
      </c>
      <c r="C39" s="1">
        <v>5.88</v>
      </c>
      <c r="D39" s="1">
        <f t="shared" si="3"/>
        <v>23</v>
      </c>
      <c r="E39" s="9">
        <f t="shared" si="4"/>
        <v>33.0456</v>
      </c>
      <c r="F39" s="22">
        <f t="shared" si="5"/>
        <v>66.7</v>
      </c>
    </row>
    <row r="40" spans="1:7" ht="15.75" thickBot="1" x14ac:dyDescent="0.3">
      <c r="A40" s="2">
        <v>13</v>
      </c>
      <c r="B40" s="2">
        <v>5.62</v>
      </c>
      <c r="C40" s="2">
        <v>2.85</v>
      </c>
      <c r="D40" s="2">
        <f t="shared" si="3"/>
        <v>16.940000000000001</v>
      </c>
      <c r="E40" s="10">
        <f t="shared" si="4"/>
        <v>16.016999999999999</v>
      </c>
      <c r="F40" s="22">
        <f t="shared" si="5"/>
        <v>49.126000000000005</v>
      </c>
    </row>
    <row r="41" spans="1:7" ht="15.75" thickBot="1" x14ac:dyDescent="0.3">
      <c r="A41" s="4">
        <v>14</v>
      </c>
      <c r="B41" s="5">
        <v>2.2400000000000002</v>
      </c>
      <c r="C41" s="5">
        <v>2.62</v>
      </c>
      <c r="D41" s="5">
        <f t="shared" si="3"/>
        <v>9.7200000000000006</v>
      </c>
      <c r="E41" s="11">
        <f t="shared" si="4"/>
        <v>5.8688000000000011</v>
      </c>
      <c r="F41" s="22">
        <f t="shared" si="5"/>
        <v>28.188000000000002</v>
      </c>
      <c r="G41" s="97" t="s">
        <v>8</v>
      </c>
    </row>
    <row r="42" spans="1:7" ht="15.75" thickBot="1" x14ac:dyDescent="0.3">
      <c r="A42" s="6">
        <v>15</v>
      </c>
      <c r="B42" s="1"/>
      <c r="C42" s="1"/>
      <c r="D42" s="1">
        <f t="shared" si="3"/>
        <v>0</v>
      </c>
      <c r="E42" s="9">
        <f t="shared" si="4"/>
        <v>0</v>
      </c>
      <c r="F42" s="22">
        <f t="shared" si="5"/>
        <v>0</v>
      </c>
      <c r="G42" s="97"/>
    </row>
    <row r="43" spans="1:7" ht="15.75" thickBot="1" x14ac:dyDescent="0.3">
      <c r="A43" s="6">
        <v>16</v>
      </c>
      <c r="B43" s="1"/>
      <c r="C43" s="1"/>
      <c r="D43" s="1">
        <f t="shared" si="3"/>
        <v>0</v>
      </c>
      <c r="E43" s="9">
        <f t="shared" si="4"/>
        <v>0</v>
      </c>
      <c r="F43" s="22">
        <f t="shared" si="5"/>
        <v>0</v>
      </c>
      <c r="G43" s="97"/>
    </row>
    <row r="44" spans="1:7" ht="15.75" thickBot="1" x14ac:dyDescent="0.3">
      <c r="A44" s="7">
        <v>17</v>
      </c>
      <c r="B44" s="8">
        <v>2.62</v>
      </c>
      <c r="C44" s="8">
        <v>3.2</v>
      </c>
      <c r="D44" s="8">
        <f t="shared" si="3"/>
        <v>11.64</v>
      </c>
      <c r="E44" s="14">
        <f t="shared" si="4"/>
        <v>8.3840000000000003</v>
      </c>
      <c r="F44" s="22">
        <f t="shared" si="5"/>
        <v>33.756</v>
      </c>
      <c r="G44" s="97"/>
    </row>
    <row r="45" spans="1:7" ht="15.75" thickBot="1" x14ac:dyDescent="0.3">
      <c r="A45" s="4">
        <v>18</v>
      </c>
      <c r="B45" s="5">
        <v>2.2400000000000002</v>
      </c>
      <c r="C45" s="5">
        <v>2.5499999999999998</v>
      </c>
      <c r="D45" s="5">
        <f t="shared" si="3"/>
        <v>9.58</v>
      </c>
      <c r="E45" s="11">
        <f t="shared" si="4"/>
        <v>5.7119999999999997</v>
      </c>
      <c r="F45" s="22">
        <f t="shared" si="5"/>
        <v>27.782</v>
      </c>
      <c r="G45" s="97"/>
    </row>
    <row r="46" spans="1:7" ht="15.75" thickBot="1" x14ac:dyDescent="0.3">
      <c r="A46" s="6">
        <v>19</v>
      </c>
      <c r="B46" s="1"/>
      <c r="C46" s="1"/>
      <c r="D46" s="1">
        <f t="shared" si="3"/>
        <v>0</v>
      </c>
      <c r="E46" s="9">
        <f t="shared" si="4"/>
        <v>0</v>
      </c>
      <c r="F46" s="22">
        <f t="shared" si="5"/>
        <v>0</v>
      </c>
      <c r="G46" s="97"/>
    </row>
    <row r="47" spans="1:7" ht="15.75" thickBot="1" x14ac:dyDescent="0.3">
      <c r="A47" s="6">
        <v>20</v>
      </c>
      <c r="B47" s="1"/>
      <c r="C47" s="1"/>
      <c r="D47" s="1">
        <f t="shared" si="3"/>
        <v>0</v>
      </c>
      <c r="E47" s="9">
        <f t="shared" si="4"/>
        <v>0</v>
      </c>
      <c r="F47" s="22">
        <f t="shared" si="5"/>
        <v>0</v>
      </c>
      <c r="G47" s="97"/>
    </row>
    <row r="48" spans="1:7" ht="15.75" thickBot="1" x14ac:dyDescent="0.3">
      <c r="A48" s="7">
        <v>21</v>
      </c>
      <c r="B48" s="8">
        <v>3.2</v>
      </c>
      <c r="C48" s="8">
        <v>2.5499999999999998</v>
      </c>
      <c r="D48" s="8">
        <f t="shared" si="3"/>
        <v>11.5</v>
      </c>
      <c r="E48" s="14">
        <f t="shared" si="4"/>
        <v>8.16</v>
      </c>
      <c r="F48" s="22">
        <f t="shared" si="5"/>
        <v>33.35</v>
      </c>
      <c r="G48" s="97"/>
    </row>
    <row r="49" spans="1:7" ht="15.75" thickBot="1" x14ac:dyDescent="0.3">
      <c r="A49" s="3">
        <v>22</v>
      </c>
      <c r="B49" s="3">
        <v>5.59</v>
      </c>
      <c r="C49" s="3">
        <v>2.78</v>
      </c>
      <c r="D49" s="3">
        <f t="shared" si="3"/>
        <v>16.739999999999998</v>
      </c>
      <c r="E49" s="16">
        <f t="shared" si="4"/>
        <v>15.540199999999999</v>
      </c>
      <c r="F49" s="22">
        <f t="shared" si="5"/>
        <v>48.545999999999992</v>
      </c>
      <c r="G49" t="s">
        <v>9</v>
      </c>
    </row>
    <row r="51" spans="1:7" x14ac:dyDescent="0.25">
      <c r="A51" s="98" t="s">
        <v>10</v>
      </c>
      <c r="B51" s="98"/>
      <c r="C51" s="98"/>
      <c r="D51" s="17">
        <f>SUM(D27:D40)</f>
        <v>240.85999999999999</v>
      </c>
      <c r="E51" s="17">
        <f>SUM(E27:E40)</f>
        <v>267.29410000000001</v>
      </c>
      <c r="F51" s="17">
        <f>SUM(F27:F40)</f>
        <v>698.49399999999991</v>
      </c>
    </row>
    <row r="52" spans="1:7" x14ac:dyDescent="0.25">
      <c r="A52" s="98" t="s">
        <v>11</v>
      </c>
      <c r="B52" s="98"/>
      <c r="C52" s="98"/>
      <c r="D52">
        <f>SUM(D26+D49)</f>
        <v>75.58</v>
      </c>
      <c r="E52" s="17">
        <f>SUM(E26+E49)</f>
        <v>86.239400000000003</v>
      </c>
      <c r="F52" s="17">
        <f>SUM(F26+F49)</f>
        <v>219.18199999999999</v>
      </c>
    </row>
    <row r="53" spans="1:7" x14ac:dyDescent="0.25">
      <c r="A53" s="98" t="s">
        <v>12</v>
      </c>
      <c r="B53" s="98"/>
      <c r="C53" s="98"/>
      <c r="D53" s="23">
        <f>SUM(D41:D48)</f>
        <v>42.44</v>
      </c>
      <c r="E53" s="17">
        <f>SUM(E41:E48)</f>
        <v>28.1248</v>
      </c>
      <c r="F53" s="17">
        <f>SUM(F41:F48)</f>
        <v>123.07599999999999</v>
      </c>
    </row>
    <row r="54" spans="1:7" x14ac:dyDescent="0.25">
      <c r="A54" s="98" t="s">
        <v>13</v>
      </c>
      <c r="B54" s="98"/>
      <c r="C54" s="98"/>
      <c r="E54" s="17">
        <f>SUM(E51:E53)</f>
        <v>381.6583</v>
      </c>
    </row>
  </sheetData>
  <mergeCells count="12">
    <mergeCell ref="G11:G17"/>
    <mergeCell ref="G41:G48"/>
    <mergeCell ref="A54:C54"/>
    <mergeCell ref="A1:F1"/>
    <mergeCell ref="A22:C22"/>
    <mergeCell ref="A24:F24"/>
    <mergeCell ref="A53:C53"/>
    <mergeCell ref="A52:C52"/>
    <mergeCell ref="A51:C51"/>
    <mergeCell ref="A21:C21"/>
    <mergeCell ref="A20:C20"/>
    <mergeCell ref="A23:C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2"/>
  <sheetViews>
    <sheetView tabSelected="1" topLeftCell="A145" workbookViewId="0">
      <selection activeCell="B161" sqref="B161"/>
    </sheetView>
  </sheetViews>
  <sheetFormatPr defaultRowHeight="15" x14ac:dyDescent="0.25"/>
  <cols>
    <col min="2" max="2" width="96.28515625" customWidth="1"/>
    <col min="3" max="3" width="25.5703125" customWidth="1"/>
    <col min="4" max="4" width="13.42578125" customWidth="1"/>
  </cols>
  <sheetData>
    <row r="1" spans="1:4" ht="107.25" customHeight="1" x14ac:dyDescent="0.25">
      <c r="A1" s="114" t="s">
        <v>117</v>
      </c>
      <c r="B1" s="115"/>
      <c r="C1" s="117" t="s">
        <v>132</v>
      </c>
      <c r="D1" s="114"/>
    </row>
    <row r="2" spans="1:4" ht="31.5" customHeight="1" x14ac:dyDescent="0.25">
      <c r="A2" s="112" t="s">
        <v>121</v>
      </c>
      <c r="B2" s="113"/>
      <c r="C2" s="113"/>
      <c r="D2" s="113"/>
    </row>
    <row r="3" spans="1:4" ht="16.5" thickBot="1" x14ac:dyDescent="0.3">
      <c r="A3" s="27"/>
      <c r="B3" s="27"/>
      <c r="C3" s="27"/>
      <c r="D3" s="27"/>
    </row>
    <row r="4" spans="1:4" ht="16.5" thickBot="1" x14ac:dyDescent="0.3">
      <c r="A4" s="80" t="s">
        <v>18</v>
      </c>
      <c r="B4" s="81" t="s">
        <v>19</v>
      </c>
      <c r="C4" s="81" t="s">
        <v>20</v>
      </c>
      <c r="D4" s="82" t="s">
        <v>21</v>
      </c>
    </row>
    <row r="5" spans="1:4" ht="16.5" thickBot="1" x14ac:dyDescent="0.3">
      <c r="A5" s="103" t="s">
        <v>120</v>
      </c>
      <c r="B5" s="104"/>
      <c r="C5" s="104"/>
      <c r="D5" s="105"/>
    </row>
    <row r="6" spans="1:4" ht="16.5" thickBot="1" x14ac:dyDescent="0.3">
      <c r="A6" s="103" t="s">
        <v>22</v>
      </c>
      <c r="B6" s="104"/>
      <c r="C6" s="104"/>
      <c r="D6" s="105"/>
    </row>
    <row r="7" spans="1:4" ht="15.75" x14ac:dyDescent="0.25">
      <c r="A7" s="28">
        <v>1</v>
      </c>
      <c r="B7" s="29" t="s">
        <v>23</v>
      </c>
      <c r="C7" s="30">
        <f>Размеры!F20</f>
        <v>512.14</v>
      </c>
      <c r="D7" s="31" t="s">
        <v>24</v>
      </c>
    </row>
    <row r="8" spans="1:4" ht="15.75" x14ac:dyDescent="0.25">
      <c r="A8" s="28">
        <v>2</v>
      </c>
      <c r="B8" s="29" t="s">
        <v>25</v>
      </c>
      <c r="C8" s="30">
        <f>Размеры!F21</f>
        <v>218.196</v>
      </c>
      <c r="D8" s="31" t="s">
        <v>24</v>
      </c>
    </row>
    <row r="9" spans="1:4" ht="15.75" x14ac:dyDescent="0.25">
      <c r="A9" s="32">
        <v>3</v>
      </c>
      <c r="B9" s="33" t="s">
        <v>26</v>
      </c>
      <c r="C9" s="34">
        <f>Размеры!F20+Размеры!F21</f>
        <v>730.33600000000001</v>
      </c>
      <c r="D9" s="35" t="s">
        <v>24</v>
      </c>
    </row>
    <row r="10" spans="1:4" ht="47.25" x14ac:dyDescent="0.25">
      <c r="A10" s="28">
        <v>4</v>
      </c>
      <c r="B10" s="33" t="s">
        <v>27</v>
      </c>
      <c r="C10" s="34">
        <f t="shared" ref="C10:C11" si="0">C9</f>
        <v>730.33600000000001</v>
      </c>
      <c r="D10" s="35" t="s">
        <v>24</v>
      </c>
    </row>
    <row r="11" spans="1:4" ht="47.25" x14ac:dyDescent="0.25">
      <c r="A11" s="28">
        <v>5</v>
      </c>
      <c r="B11" s="33" t="s">
        <v>28</v>
      </c>
      <c r="C11" s="34">
        <f t="shared" si="0"/>
        <v>730.33600000000001</v>
      </c>
      <c r="D11" s="35" t="s">
        <v>24</v>
      </c>
    </row>
    <row r="12" spans="1:4" ht="31.5" x14ac:dyDescent="0.25">
      <c r="A12" s="32">
        <v>6</v>
      </c>
      <c r="B12" s="36" t="s">
        <v>29</v>
      </c>
      <c r="C12" s="37">
        <f>C11</f>
        <v>730.33600000000001</v>
      </c>
      <c r="D12" s="38" t="s">
        <v>24</v>
      </c>
    </row>
    <row r="13" spans="1:4" ht="16.5" thickBot="1" x14ac:dyDescent="0.3">
      <c r="A13" s="39">
        <v>7</v>
      </c>
      <c r="B13" s="40" t="s">
        <v>116</v>
      </c>
      <c r="C13" s="41">
        <v>75.239999999999995</v>
      </c>
      <c r="D13" s="42" t="s">
        <v>34</v>
      </c>
    </row>
    <row r="14" spans="1:4" ht="16.5" thickBot="1" x14ac:dyDescent="0.3">
      <c r="A14" s="103" t="s">
        <v>30</v>
      </c>
      <c r="B14" s="104"/>
      <c r="C14" s="104"/>
      <c r="D14" s="105"/>
    </row>
    <row r="15" spans="1:4" ht="16.5" thickBot="1" x14ac:dyDescent="0.3">
      <c r="A15" s="43">
        <v>8</v>
      </c>
      <c r="B15" s="44" t="s">
        <v>31</v>
      </c>
      <c r="C15" s="45">
        <f>Размеры!E23</f>
        <v>358.08229999999992</v>
      </c>
      <c r="D15" s="46" t="s">
        <v>24</v>
      </c>
    </row>
    <row r="16" spans="1:4" ht="16.5" thickBot="1" x14ac:dyDescent="0.3">
      <c r="A16" s="103" t="s">
        <v>32</v>
      </c>
      <c r="B16" s="104"/>
      <c r="C16" s="104"/>
      <c r="D16" s="105"/>
    </row>
    <row r="17" spans="1:4" ht="15.75" x14ac:dyDescent="0.25">
      <c r="A17" s="28">
        <v>9</v>
      </c>
      <c r="B17" s="29" t="s">
        <v>33</v>
      </c>
      <c r="C17" s="30">
        <f>Размеры!D20</f>
        <v>176.60000000000002</v>
      </c>
      <c r="D17" s="31" t="s">
        <v>34</v>
      </c>
    </row>
    <row r="18" spans="1:4" ht="15.75" x14ac:dyDescent="0.25">
      <c r="A18" s="32">
        <v>10</v>
      </c>
      <c r="B18" s="33" t="s">
        <v>35</v>
      </c>
      <c r="C18" s="34">
        <f>Размеры!E20</f>
        <v>259.79559999999992</v>
      </c>
      <c r="D18" s="35" t="s">
        <v>24</v>
      </c>
    </row>
    <row r="19" spans="1:4" ht="15.75" x14ac:dyDescent="0.25">
      <c r="A19" s="28">
        <v>11</v>
      </c>
      <c r="B19" s="33" t="s">
        <v>36</v>
      </c>
      <c r="C19" s="34">
        <f>C18</f>
        <v>259.79559999999992</v>
      </c>
      <c r="D19" s="35" t="s">
        <v>24</v>
      </c>
    </row>
    <row r="20" spans="1:4" ht="15.75" x14ac:dyDescent="0.25">
      <c r="A20" s="32">
        <v>12</v>
      </c>
      <c r="B20" s="33" t="s">
        <v>37</v>
      </c>
      <c r="C20" s="34">
        <f>C18</f>
        <v>259.79559999999992</v>
      </c>
      <c r="D20" s="35" t="s">
        <v>24</v>
      </c>
    </row>
    <row r="21" spans="1:4" ht="15.75" x14ac:dyDescent="0.25">
      <c r="A21" s="28">
        <v>13</v>
      </c>
      <c r="B21" s="33" t="s">
        <v>38</v>
      </c>
      <c r="C21" s="34">
        <f>C20</f>
        <v>259.79559999999992</v>
      </c>
      <c r="D21" s="35" t="s">
        <v>24</v>
      </c>
    </row>
    <row r="22" spans="1:4" ht="15.75" x14ac:dyDescent="0.25">
      <c r="A22" s="32">
        <v>14</v>
      </c>
      <c r="B22" s="36" t="s">
        <v>39</v>
      </c>
      <c r="C22" s="37">
        <f>Размеры!E21</f>
        <v>84.177399999999992</v>
      </c>
      <c r="D22" s="35" t="s">
        <v>24</v>
      </c>
    </row>
    <row r="23" spans="1:4" ht="16.5" thickBot="1" x14ac:dyDescent="0.3">
      <c r="A23" s="28">
        <v>15</v>
      </c>
      <c r="B23" s="36" t="s">
        <v>40</v>
      </c>
      <c r="C23" s="37">
        <f>C17</f>
        <v>176.60000000000002</v>
      </c>
      <c r="D23" s="38" t="s">
        <v>34</v>
      </c>
    </row>
    <row r="24" spans="1:4" ht="15.75" customHeight="1" thickBot="1" x14ac:dyDescent="0.3">
      <c r="A24" s="103" t="s">
        <v>41</v>
      </c>
      <c r="B24" s="104"/>
      <c r="C24" s="104"/>
      <c r="D24" s="105"/>
    </row>
    <row r="25" spans="1:4" ht="15.75" x14ac:dyDescent="0.25">
      <c r="A25" s="28">
        <v>16</v>
      </c>
      <c r="B25" s="29" t="s">
        <v>42</v>
      </c>
      <c r="C25" s="30">
        <v>30.17</v>
      </c>
      <c r="D25" s="38" t="s">
        <v>24</v>
      </c>
    </row>
    <row r="26" spans="1:4" ht="15.75" x14ac:dyDescent="0.25">
      <c r="A26" s="32">
        <v>17</v>
      </c>
      <c r="B26" s="33" t="s">
        <v>43</v>
      </c>
      <c r="C26" s="34">
        <v>30.17</v>
      </c>
      <c r="D26" s="38" t="s">
        <v>24</v>
      </c>
    </row>
    <row r="27" spans="1:4" ht="15.75" x14ac:dyDescent="0.25">
      <c r="A27" s="28">
        <v>18</v>
      </c>
      <c r="B27" s="33" t="s">
        <v>44</v>
      </c>
      <c r="C27" s="34">
        <v>18.149999999999999</v>
      </c>
      <c r="D27" s="38" t="s">
        <v>24</v>
      </c>
    </row>
    <row r="28" spans="1:4" ht="15.75" x14ac:dyDescent="0.25">
      <c r="A28" s="32">
        <v>19</v>
      </c>
      <c r="B28" s="33" t="s">
        <v>45</v>
      </c>
      <c r="C28" s="34">
        <v>16.34</v>
      </c>
      <c r="D28" s="38" t="s">
        <v>24</v>
      </c>
    </row>
    <row r="29" spans="1:4" ht="15.75" x14ac:dyDescent="0.25">
      <c r="A29" s="28">
        <v>20</v>
      </c>
      <c r="B29" s="33" t="s">
        <v>46</v>
      </c>
      <c r="C29" s="34">
        <v>54.45</v>
      </c>
      <c r="D29" s="38" t="s">
        <v>34</v>
      </c>
    </row>
    <row r="30" spans="1:4" ht="15.75" x14ac:dyDescent="0.25">
      <c r="A30" s="32">
        <v>21</v>
      </c>
      <c r="B30" s="33" t="s">
        <v>47</v>
      </c>
      <c r="C30" s="34">
        <v>18.149999999999999</v>
      </c>
      <c r="D30" s="38" t="s">
        <v>24</v>
      </c>
    </row>
    <row r="31" spans="1:4" ht="15.75" x14ac:dyDescent="0.25">
      <c r="A31" s="28">
        <v>22</v>
      </c>
      <c r="B31" s="33" t="s">
        <v>48</v>
      </c>
      <c r="C31" s="34">
        <v>10.56</v>
      </c>
      <c r="D31" s="38" t="s">
        <v>24</v>
      </c>
    </row>
    <row r="32" spans="1:4" ht="15.75" x14ac:dyDescent="0.25">
      <c r="A32" s="32">
        <v>23</v>
      </c>
      <c r="B32" s="33" t="s">
        <v>49</v>
      </c>
      <c r="C32" s="34">
        <v>33</v>
      </c>
      <c r="D32" s="38" t="s">
        <v>24</v>
      </c>
    </row>
    <row r="33" spans="1:4" ht="15.75" x14ac:dyDescent="0.25">
      <c r="A33" s="28">
        <v>24</v>
      </c>
      <c r="B33" s="36" t="s">
        <v>50</v>
      </c>
      <c r="C33" s="37">
        <v>38.119999999999997</v>
      </c>
      <c r="D33" s="38" t="s">
        <v>24</v>
      </c>
    </row>
    <row r="34" spans="1:4" ht="15.75" x14ac:dyDescent="0.25">
      <c r="A34" s="103" t="s">
        <v>51</v>
      </c>
      <c r="B34" s="104"/>
      <c r="C34" s="104"/>
      <c r="D34" s="105"/>
    </row>
    <row r="35" spans="1:4" ht="15.75" x14ac:dyDescent="0.25">
      <c r="A35" s="28">
        <v>25</v>
      </c>
      <c r="B35" s="47" t="s">
        <v>52</v>
      </c>
      <c r="C35" s="30">
        <v>27.327999999999999</v>
      </c>
      <c r="D35" s="31" t="s">
        <v>24</v>
      </c>
    </row>
    <row r="36" spans="1:4" ht="15.75" customHeight="1" thickBot="1" x14ac:dyDescent="0.3">
      <c r="A36" s="83">
        <v>26</v>
      </c>
      <c r="B36" s="36" t="s">
        <v>53</v>
      </c>
      <c r="C36" s="37">
        <v>4.5</v>
      </c>
      <c r="D36" s="38" t="s">
        <v>24</v>
      </c>
    </row>
    <row r="37" spans="1:4" ht="16.5" thickBot="1" x14ac:dyDescent="0.3">
      <c r="A37" s="84"/>
      <c r="B37" s="85" t="s">
        <v>54</v>
      </c>
      <c r="C37" s="86"/>
      <c r="D37" s="87"/>
    </row>
    <row r="38" spans="1:4" ht="15.75" x14ac:dyDescent="0.25">
      <c r="A38" s="28">
        <v>27</v>
      </c>
      <c r="B38" s="29" t="s">
        <v>55</v>
      </c>
      <c r="C38" s="30">
        <v>35</v>
      </c>
      <c r="D38" s="31" t="s">
        <v>56</v>
      </c>
    </row>
    <row r="39" spans="1:4" ht="15.75" x14ac:dyDescent="0.25">
      <c r="A39" s="32">
        <v>28</v>
      </c>
      <c r="B39" s="33" t="s">
        <v>57</v>
      </c>
      <c r="C39" s="34"/>
      <c r="D39" s="35"/>
    </row>
    <row r="40" spans="1:4" ht="15.75" x14ac:dyDescent="0.25">
      <c r="A40" s="32">
        <v>29</v>
      </c>
      <c r="B40" s="33" t="s">
        <v>58</v>
      </c>
      <c r="C40" s="34">
        <v>14</v>
      </c>
      <c r="D40" s="35" t="s">
        <v>56</v>
      </c>
    </row>
    <row r="41" spans="1:4" ht="15.75" x14ac:dyDescent="0.25">
      <c r="A41" s="32">
        <v>30</v>
      </c>
      <c r="B41" s="33" t="s">
        <v>59</v>
      </c>
      <c r="C41" s="34">
        <v>86</v>
      </c>
      <c r="D41" s="35" t="s">
        <v>56</v>
      </c>
    </row>
    <row r="42" spans="1:4" ht="15.75" x14ac:dyDescent="0.25">
      <c r="A42" s="32">
        <v>31</v>
      </c>
      <c r="B42" s="33" t="s">
        <v>60</v>
      </c>
      <c r="C42" s="34">
        <v>115</v>
      </c>
      <c r="D42" s="35" t="s">
        <v>56</v>
      </c>
    </row>
    <row r="43" spans="1:4" ht="15.75" x14ac:dyDescent="0.25">
      <c r="A43" s="32">
        <v>32</v>
      </c>
      <c r="B43" s="49" t="s">
        <v>61</v>
      </c>
      <c r="C43" s="34">
        <v>50</v>
      </c>
      <c r="D43" s="35" t="s">
        <v>56</v>
      </c>
    </row>
    <row r="44" spans="1:4" ht="15.75" x14ac:dyDescent="0.25">
      <c r="A44" s="32">
        <v>33</v>
      </c>
      <c r="B44" s="33" t="s">
        <v>62</v>
      </c>
      <c r="C44" s="34">
        <v>60</v>
      </c>
      <c r="D44" s="35" t="s">
        <v>34</v>
      </c>
    </row>
    <row r="45" spans="1:4" ht="15.75" x14ac:dyDescent="0.25">
      <c r="A45" s="32">
        <v>34</v>
      </c>
      <c r="B45" s="33" t="s">
        <v>63</v>
      </c>
      <c r="C45" s="34">
        <v>250</v>
      </c>
      <c r="D45" s="35" t="s">
        <v>34</v>
      </c>
    </row>
    <row r="46" spans="1:4" ht="15.75" x14ac:dyDescent="0.25">
      <c r="A46" s="32">
        <v>35</v>
      </c>
      <c r="B46" s="33" t="s">
        <v>64</v>
      </c>
      <c r="C46" s="34">
        <v>150</v>
      </c>
      <c r="D46" s="35" t="s">
        <v>34</v>
      </c>
    </row>
    <row r="47" spans="1:4" ht="15.75" x14ac:dyDescent="0.25">
      <c r="A47" s="32">
        <v>36</v>
      </c>
      <c r="B47" s="33" t="s">
        <v>65</v>
      </c>
      <c r="C47" s="34">
        <v>100</v>
      </c>
      <c r="D47" s="35" t="s">
        <v>34</v>
      </c>
    </row>
    <row r="48" spans="1:4" ht="15.75" x14ac:dyDescent="0.25">
      <c r="A48" s="32">
        <v>37</v>
      </c>
      <c r="B48" s="40" t="s">
        <v>66</v>
      </c>
      <c r="C48" s="50">
        <v>100</v>
      </c>
      <c r="D48" s="35" t="s">
        <v>34</v>
      </c>
    </row>
    <row r="49" spans="1:4" ht="15.75" x14ac:dyDescent="0.25">
      <c r="A49" s="32">
        <v>38</v>
      </c>
      <c r="B49" s="33" t="s">
        <v>67</v>
      </c>
      <c r="C49" s="34">
        <v>200</v>
      </c>
      <c r="D49" s="35" t="s">
        <v>34</v>
      </c>
    </row>
    <row r="50" spans="1:4" ht="15.75" x14ac:dyDescent="0.25">
      <c r="A50" s="32">
        <v>39</v>
      </c>
      <c r="B50" s="33" t="s">
        <v>124</v>
      </c>
      <c r="C50" s="37">
        <v>100</v>
      </c>
      <c r="D50" s="35" t="s">
        <v>34</v>
      </c>
    </row>
    <row r="51" spans="1:4" ht="15.75" x14ac:dyDescent="0.25">
      <c r="A51" s="32">
        <v>40</v>
      </c>
      <c r="B51" s="33" t="s">
        <v>125</v>
      </c>
      <c r="C51" s="37">
        <v>200</v>
      </c>
      <c r="D51" s="35" t="s">
        <v>34</v>
      </c>
    </row>
    <row r="52" spans="1:4" ht="15.75" x14ac:dyDescent="0.25">
      <c r="A52" s="32">
        <v>41</v>
      </c>
      <c r="B52" s="33" t="s">
        <v>68</v>
      </c>
      <c r="C52" s="37">
        <v>86</v>
      </c>
      <c r="D52" s="35" t="s">
        <v>56</v>
      </c>
    </row>
    <row r="53" spans="1:4" ht="15.75" x14ac:dyDescent="0.25">
      <c r="A53" s="32">
        <v>42</v>
      </c>
      <c r="B53" s="36" t="s">
        <v>69</v>
      </c>
      <c r="C53" s="37">
        <v>14</v>
      </c>
      <c r="D53" s="35" t="s">
        <v>56</v>
      </c>
    </row>
    <row r="54" spans="1:4" ht="15.75" x14ac:dyDescent="0.25">
      <c r="A54" s="32">
        <v>43</v>
      </c>
      <c r="B54" s="36" t="s">
        <v>70</v>
      </c>
      <c r="C54" s="37">
        <v>7</v>
      </c>
      <c r="D54" s="35" t="s">
        <v>56</v>
      </c>
    </row>
    <row r="55" spans="1:4" ht="15.75" x14ac:dyDescent="0.25">
      <c r="A55" s="32">
        <v>44</v>
      </c>
      <c r="B55" s="36" t="s">
        <v>122</v>
      </c>
      <c r="C55" s="37">
        <v>65</v>
      </c>
      <c r="D55" s="38" t="s">
        <v>56</v>
      </c>
    </row>
    <row r="56" spans="1:4" ht="15.75" x14ac:dyDescent="0.25">
      <c r="A56" s="106" t="s">
        <v>123</v>
      </c>
      <c r="B56" s="107"/>
      <c r="C56" s="107"/>
      <c r="D56" s="108"/>
    </row>
    <row r="57" spans="1:4" ht="15.75" x14ac:dyDescent="0.25">
      <c r="A57" s="28">
        <v>45</v>
      </c>
      <c r="B57" s="51" t="s">
        <v>71</v>
      </c>
      <c r="C57" s="52">
        <v>6.4</v>
      </c>
      <c r="D57" s="34" t="s">
        <v>24</v>
      </c>
    </row>
    <row r="58" spans="1:4" ht="15.75" x14ac:dyDescent="0.25">
      <c r="A58" s="32">
        <v>46</v>
      </c>
      <c r="B58" s="53" t="s">
        <v>72</v>
      </c>
      <c r="C58" s="54">
        <v>2</v>
      </c>
      <c r="D58" s="34" t="s">
        <v>56</v>
      </c>
    </row>
    <row r="59" spans="1:4" ht="15.75" x14ac:dyDescent="0.25">
      <c r="A59" s="28">
        <v>47</v>
      </c>
      <c r="B59" s="53" t="s">
        <v>73</v>
      </c>
      <c r="C59" s="54">
        <v>1</v>
      </c>
      <c r="D59" s="34" t="s">
        <v>56</v>
      </c>
    </row>
    <row r="60" spans="1:4" ht="15.75" x14ac:dyDescent="0.25">
      <c r="A60" s="32">
        <v>48</v>
      </c>
      <c r="B60" s="55" t="s">
        <v>74</v>
      </c>
      <c r="C60" s="56">
        <v>5</v>
      </c>
      <c r="D60" s="57" t="s">
        <v>34</v>
      </c>
    </row>
    <row r="61" spans="1:4" ht="15.75" x14ac:dyDescent="0.25">
      <c r="A61" s="28">
        <v>49</v>
      </c>
      <c r="B61" s="53" t="s">
        <v>75</v>
      </c>
      <c r="C61" s="54">
        <f>Размеры!E22</f>
        <v>14.109299999999996</v>
      </c>
      <c r="D61" s="34" t="s">
        <v>24</v>
      </c>
    </row>
    <row r="62" spans="1:4" ht="15.75" x14ac:dyDescent="0.25">
      <c r="A62" s="32">
        <v>50</v>
      </c>
      <c r="B62" s="53" t="s">
        <v>76</v>
      </c>
      <c r="C62" s="54">
        <f>Размеры!F22</f>
        <v>61.653999999999996</v>
      </c>
      <c r="D62" s="34" t="s">
        <v>24</v>
      </c>
    </row>
    <row r="63" spans="1:4" ht="15.75" x14ac:dyDescent="0.25">
      <c r="A63" s="28">
        <v>51</v>
      </c>
      <c r="B63" s="53" t="s">
        <v>26</v>
      </c>
      <c r="C63" s="54">
        <f>C62</f>
        <v>61.653999999999996</v>
      </c>
      <c r="D63" s="34" t="s">
        <v>24</v>
      </c>
    </row>
    <row r="64" spans="1:4" ht="37.5" customHeight="1" x14ac:dyDescent="0.25">
      <c r="A64" s="32">
        <v>52</v>
      </c>
      <c r="B64" s="53" t="s">
        <v>77</v>
      </c>
      <c r="C64" s="34">
        <f>C63</f>
        <v>61.653999999999996</v>
      </c>
      <c r="D64" s="34" t="s">
        <v>24</v>
      </c>
    </row>
    <row r="65" spans="1:4" ht="31.5" x14ac:dyDescent="0.25">
      <c r="A65" s="28">
        <v>53</v>
      </c>
      <c r="B65" s="79" t="s">
        <v>78</v>
      </c>
      <c r="C65" s="34">
        <f>C61</f>
        <v>14.109299999999996</v>
      </c>
      <c r="D65" s="34" t="s">
        <v>24</v>
      </c>
    </row>
    <row r="66" spans="1:4" ht="31.5" x14ac:dyDescent="0.25">
      <c r="A66" s="32">
        <v>54</v>
      </c>
      <c r="B66" s="33" t="s">
        <v>79</v>
      </c>
      <c r="C66" s="34">
        <f>C62</f>
        <v>61.653999999999996</v>
      </c>
      <c r="D66" s="34" t="s">
        <v>24</v>
      </c>
    </row>
    <row r="67" spans="1:4" ht="15.75" x14ac:dyDescent="0.25">
      <c r="A67" s="28">
        <v>55</v>
      </c>
      <c r="B67" s="53" t="s">
        <v>80</v>
      </c>
      <c r="C67" s="54">
        <v>5</v>
      </c>
      <c r="D67" s="54" t="s">
        <v>34</v>
      </c>
    </row>
    <row r="68" spans="1:4" ht="15.75" x14ac:dyDescent="0.25">
      <c r="A68" s="32">
        <v>56</v>
      </c>
      <c r="B68" s="55" t="s">
        <v>81</v>
      </c>
      <c r="C68" s="57">
        <v>2</v>
      </c>
      <c r="D68" s="57" t="s">
        <v>56</v>
      </c>
    </row>
    <row r="69" spans="1:4" ht="15.75" x14ac:dyDescent="0.25">
      <c r="A69" s="28">
        <v>57</v>
      </c>
      <c r="B69" s="55" t="s">
        <v>82</v>
      </c>
      <c r="C69" s="57">
        <v>1</v>
      </c>
      <c r="D69" s="57" t="s">
        <v>56</v>
      </c>
    </row>
    <row r="70" spans="1:4" ht="15.75" x14ac:dyDescent="0.25">
      <c r="A70" s="32">
        <v>58</v>
      </c>
      <c r="B70" s="58" t="s">
        <v>83</v>
      </c>
      <c r="C70" s="59">
        <v>1</v>
      </c>
      <c r="D70" s="57" t="s">
        <v>56</v>
      </c>
    </row>
    <row r="71" spans="1:4" ht="15.75" x14ac:dyDescent="0.25">
      <c r="A71" s="28">
        <v>59</v>
      </c>
      <c r="B71" s="58" t="s">
        <v>84</v>
      </c>
      <c r="C71" s="56">
        <v>4.8</v>
      </c>
      <c r="D71" s="34" t="s">
        <v>24</v>
      </c>
    </row>
    <row r="72" spans="1:4" ht="16.5" thickBot="1" x14ac:dyDescent="0.3">
      <c r="A72" s="32">
        <v>60</v>
      </c>
      <c r="B72" s="60" t="s">
        <v>85</v>
      </c>
      <c r="C72" s="95">
        <v>3.2</v>
      </c>
      <c r="D72" s="34" t="s">
        <v>24</v>
      </c>
    </row>
    <row r="73" spans="1:4" ht="16.5" thickBot="1" x14ac:dyDescent="0.3">
      <c r="A73" s="106" t="s">
        <v>86</v>
      </c>
      <c r="B73" s="107"/>
      <c r="C73" s="116"/>
      <c r="D73" s="108"/>
    </row>
    <row r="74" spans="1:4" ht="15.75" x14ac:dyDescent="0.25">
      <c r="A74" s="61">
        <v>61</v>
      </c>
      <c r="B74" s="62" t="s">
        <v>87</v>
      </c>
      <c r="C74" s="31">
        <v>10.57</v>
      </c>
      <c r="D74" s="30" t="s">
        <v>24</v>
      </c>
    </row>
    <row r="75" spans="1:4" ht="15.75" x14ac:dyDescent="0.25">
      <c r="A75" s="63">
        <v>62</v>
      </c>
      <c r="B75" s="55" t="s">
        <v>88</v>
      </c>
      <c r="C75" s="35">
        <v>5.7</v>
      </c>
      <c r="D75" s="34" t="s">
        <v>24</v>
      </c>
    </row>
    <row r="76" spans="1:4" ht="31.5" x14ac:dyDescent="0.25">
      <c r="A76" s="61">
        <v>63</v>
      </c>
      <c r="B76" s="55" t="s">
        <v>89</v>
      </c>
      <c r="C76" s="35">
        <v>10.57</v>
      </c>
      <c r="D76" s="34" t="s">
        <v>24</v>
      </c>
    </row>
    <row r="77" spans="1:4" ht="31.5" x14ac:dyDescent="0.25">
      <c r="A77" s="63">
        <v>64</v>
      </c>
      <c r="B77" s="55" t="s">
        <v>90</v>
      </c>
      <c r="C77" s="35">
        <v>5.7</v>
      </c>
      <c r="D77" s="34" t="s">
        <v>24</v>
      </c>
    </row>
    <row r="78" spans="1:4" ht="16.5" thickBot="1" x14ac:dyDescent="0.3">
      <c r="A78" s="39">
        <v>65</v>
      </c>
      <c r="B78" s="88" t="s">
        <v>126</v>
      </c>
      <c r="C78" s="38">
        <v>10</v>
      </c>
      <c r="D78" s="37" t="s">
        <v>34</v>
      </c>
    </row>
    <row r="79" spans="1:4" ht="16.5" customHeight="1" thickBot="1" x14ac:dyDescent="0.3">
      <c r="A79" s="109" t="s">
        <v>128</v>
      </c>
      <c r="B79" s="110"/>
      <c r="C79" s="110"/>
      <c r="D79" s="111"/>
    </row>
    <row r="80" spans="1:4" ht="16.5" thickBot="1" x14ac:dyDescent="0.3">
      <c r="A80" s="103" t="s">
        <v>22</v>
      </c>
      <c r="B80" s="104"/>
      <c r="C80" s="104"/>
      <c r="D80" s="105"/>
    </row>
    <row r="81" spans="1:4" ht="15.75" x14ac:dyDescent="0.25">
      <c r="A81" s="28">
        <v>66</v>
      </c>
      <c r="B81" s="29" t="s">
        <v>23</v>
      </c>
      <c r="C81" s="30">
        <v>698.5</v>
      </c>
      <c r="D81" s="31" t="s">
        <v>24</v>
      </c>
    </row>
    <row r="82" spans="1:4" ht="15.75" x14ac:dyDescent="0.25">
      <c r="A82" s="28">
        <v>67</v>
      </c>
      <c r="B82" s="29" t="s">
        <v>25</v>
      </c>
      <c r="C82" s="30">
        <v>219.2</v>
      </c>
      <c r="D82" s="31" t="s">
        <v>24</v>
      </c>
    </row>
    <row r="83" spans="1:4" ht="15.75" x14ac:dyDescent="0.25">
      <c r="A83" s="28">
        <v>68</v>
      </c>
      <c r="B83" s="33" t="s">
        <v>26</v>
      </c>
      <c r="C83" s="34">
        <v>917.7</v>
      </c>
      <c r="D83" s="35" t="s">
        <v>24</v>
      </c>
    </row>
    <row r="84" spans="1:4" ht="47.25" x14ac:dyDescent="0.25">
      <c r="A84" s="28">
        <v>69</v>
      </c>
      <c r="B84" s="33" t="s">
        <v>27</v>
      </c>
      <c r="C84" s="34">
        <v>917.7</v>
      </c>
      <c r="D84" s="35" t="s">
        <v>24</v>
      </c>
    </row>
    <row r="85" spans="1:4" ht="47.25" x14ac:dyDescent="0.25">
      <c r="A85" s="28">
        <v>70</v>
      </c>
      <c r="B85" s="33" t="s">
        <v>28</v>
      </c>
      <c r="C85" s="34">
        <f t="shared" ref="C85" si="1">C84</f>
        <v>917.7</v>
      </c>
      <c r="D85" s="35" t="s">
        <v>24</v>
      </c>
    </row>
    <row r="86" spans="1:4" ht="31.5" x14ac:dyDescent="0.25">
      <c r="A86" s="32">
        <v>71</v>
      </c>
      <c r="B86" s="33" t="s">
        <v>29</v>
      </c>
      <c r="C86" s="34">
        <f>C85</f>
        <v>917.7</v>
      </c>
      <c r="D86" s="35" t="s">
        <v>24</v>
      </c>
    </row>
    <row r="87" spans="1:4" ht="16.5" thickBot="1" x14ac:dyDescent="0.3">
      <c r="A87" s="83">
        <v>72</v>
      </c>
      <c r="B87" s="70" t="s">
        <v>116</v>
      </c>
      <c r="C87" s="91">
        <v>75.58</v>
      </c>
      <c r="D87" s="92" t="s">
        <v>34</v>
      </c>
    </row>
    <row r="88" spans="1:4" ht="16.5" thickBot="1" x14ac:dyDescent="0.3">
      <c r="A88" s="103" t="s">
        <v>30</v>
      </c>
      <c r="B88" s="104"/>
      <c r="C88" s="104"/>
      <c r="D88" s="105"/>
    </row>
    <row r="89" spans="1:4" ht="16.5" thickBot="1" x14ac:dyDescent="0.3">
      <c r="A89" s="43">
        <v>73</v>
      </c>
      <c r="B89" s="44" t="s">
        <v>31</v>
      </c>
      <c r="C89" s="89">
        <v>381</v>
      </c>
      <c r="D89" s="90" t="s">
        <v>24</v>
      </c>
    </row>
    <row r="90" spans="1:4" ht="16.5" thickBot="1" x14ac:dyDescent="0.3">
      <c r="A90" s="103" t="s">
        <v>32</v>
      </c>
      <c r="B90" s="104"/>
      <c r="C90" s="104"/>
      <c r="D90" s="105"/>
    </row>
    <row r="91" spans="1:4" ht="15.75" x14ac:dyDescent="0.25">
      <c r="A91" s="28">
        <v>74</v>
      </c>
      <c r="B91" s="29" t="s">
        <v>33</v>
      </c>
      <c r="C91" s="30">
        <v>316.39999999999998</v>
      </c>
      <c r="D91" s="31" t="s">
        <v>34</v>
      </c>
    </row>
    <row r="92" spans="1:4" ht="15.75" x14ac:dyDescent="0.25">
      <c r="A92" s="32">
        <v>75</v>
      </c>
      <c r="B92" s="33" t="s">
        <v>35</v>
      </c>
      <c r="C92" s="34">
        <v>353.5</v>
      </c>
      <c r="D92" s="35" t="s">
        <v>24</v>
      </c>
    </row>
    <row r="93" spans="1:4" ht="15.75" x14ac:dyDescent="0.25">
      <c r="A93" s="28">
        <v>76</v>
      </c>
      <c r="B93" s="33" t="s">
        <v>36</v>
      </c>
      <c r="C93" s="34">
        <f>C92</f>
        <v>353.5</v>
      </c>
      <c r="D93" s="35" t="s">
        <v>24</v>
      </c>
    </row>
    <row r="94" spans="1:4" ht="15.75" x14ac:dyDescent="0.25">
      <c r="A94" s="32">
        <v>77</v>
      </c>
      <c r="B94" s="33" t="s">
        <v>37</v>
      </c>
      <c r="C94" s="34">
        <f>C92</f>
        <v>353.5</v>
      </c>
      <c r="D94" s="35" t="s">
        <v>24</v>
      </c>
    </row>
    <row r="95" spans="1:4" ht="15.75" x14ac:dyDescent="0.25">
      <c r="A95" s="28">
        <v>78</v>
      </c>
      <c r="B95" s="68" t="s">
        <v>38</v>
      </c>
      <c r="C95" s="69">
        <f>C92-Размеры!E130</f>
        <v>353.5</v>
      </c>
      <c r="D95" s="35" t="s">
        <v>24</v>
      </c>
    </row>
    <row r="96" spans="1:4" ht="31.5" x14ac:dyDescent="0.25">
      <c r="A96" s="32">
        <v>79</v>
      </c>
      <c r="B96" s="70" t="s">
        <v>78</v>
      </c>
      <c r="C96" s="71">
        <v>86.2</v>
      </c>
      <c r="D96" s="72" t="s">
        <v>24</v>
      </c>
    </row>
    <row r="97" spans="1:4" ht="31.5" x14ac:dyDescent="0.25">
      <c r="A97" s="28">
        <v>80</v>
      </c>
      <c r="B97" s="70" t="s">
        <v>79</v>
      </c>
      <c r="C97" s="71">
        <v>2.2799999999999998</v>
      </c>
      <c r="D97" s="72" t="s">
        <v>24</v>
      </c>
    </row>
    <row r="98" spans="1:4" ht="16.5" thickBot="1" x14ac:dyDescent="0.3">
      <c r="A98" s="32">
        <v>81</v>
      </c>
      <c r="B98" s="70" t="s">
        <v>40</v>
      </c>
      <c r="C98" s="71">
        <f>C91-Размеры!D130</f>
        <v>316.39999999999998</v>
      </c>
      <c r="D98" s="38" t="s">
        <v>34</v>
      </c>
    </row>
    <row r="99" spans="1:4" ht="16.5" thickBot="1" x14ac:dyDescent="0.3">
      <c r="A99" s="103" t="s">
        <v>41</v>
      </c>
      <c r="B99" s="104"/>
      <c r="C99" s="104"/>
      <c r="D99" s="105"/>
    </row>
    <row r="100" spans="1:4" ht="15.75" x14ac:dyDescent="0.25">
      <c r="A100" s="28">
        <v>82</v>
      </c>
      <c r="B100" s="29" t="s">
        <v>42</v>
      </c>
      <c r="C100" s="30">
        <v>27</v>
      </c>
      <c r="D100" s="72" t="s">
        <v>24</v>
      </c>
    </row>
    <row r="101" spans="1:4" ht="15.75" x14ac:dyDescent="0.25">
      <c r="A101" s="32">
        <v>83</v>
      </c>
      <c r="B101" s="33" t="s">
        <v>43</v>
      </c>
      <c r="C101" s="34">
        <v>27</v>
      </c>
      <c r="D101" s="72" t="s">
        <v>24</v>
      </c>
    </row>
    <row r="102" spans="1:4" ht="15.75" x14ac:dyDescent="0.25">
      <c r="A102" s="28">
        <v>84</v>
      </c>
      <c r="B102" s="33" t="s">
        <v>44</v>
      </c>
      <c r="C102" s="34">
        <v>16.5</v>
      </c>
      <c r="D102" s="72" t="s">
        <v>24</v>
      </c>
    </row>
    <row r="103" spans="1:4" ht="15.75" x14ac:dyDescent="0.25">
      <c r="A103" s="32">
        <v>85</v>
      </c>
      <c r="B103" s="33" t="s">
        <v>91</v>
      </c>
      <c r="C103" s="34">
        <v>14.85</v>
      </c>
      <c r="D103" s="72" t="s">
        <v>24</v>
      </c>
    </row>
    <row r="104" spans="1:4" ht="15.75" x14ac:dyDescent="0.25">
      <c r="A104" s="28">
        <v>86</v>
      </c>
      <c r="B104" s="33" t="s">
        <v>46</v>
      </c>
      <c r="C104" s="34">
        <v>49.5</v>
      </c>
      <c r="D104" s="72" t="s">
        <v>34</v>
      </c>
    </row>
    <row r="105" spans="1:4" ht="15.75" x14ac:dyDescent="0.25">
      <c r="A105" s="32">
        <v>87</v>
      </c>
      <c r="B105" s="33" t="s">
        <v>47</v>
      </c>
      <c r="C105" s="34">
        <v>16.5</v>
      </c>
      <c r="D105" s="72" t="s">
        <v>24</v>
      </c>
    </row>
    <row r="106" spans="1:4" ht="15.75" x14ac:dyDescent="0.25">
      <c r="A106" s="28">
        <v>88</v>
      </c>
      <c r="B106" s="33" t="s">
        <v>92</v>
      </c>
      <c r="C106" s="34">
        <v>9.6</v>
      </c>
      <c r="D106" s="72" t="s">
        <v>24</v>
      </c>
    </row>
    <row r="107" spans="1:4" ht="15.75" x14ac:dyDescent="0.25">
      <c r="A107" s="32">
        <v>89</v>
      </c>
      <c r="B107" s="33" t="s">
        <v>49</v>
      </c>
      <c r="C107" s="34">
        <v>41.8</v>
      </c>
      <c r="D107" s="72" t="s">
        <v>24</v>
      </c>
    </row>
    <row r="108" spans="1:4" ht="16.5" thickBot="1" x14ac:dyDescent="0.3">
      <c r="A108" s="28">
        <v>90</v>
      </c>
      <c r="B108" s="33" t="s">
        <v>50</v>
      </c>
      <c r="C108" s="34">
        <v>51.74</v>
      </c>
      <c r="D108" s="72" t="s">
        <v>24</v>
      </c>
    </row>
    <row r="109" spans="1:4" ht="16.5" thickBot="1" x14ac:dyDescent="0.3">
      <c r="A109" s="103" t="s">
        <v>51</v>
      </c>
      <c r="B109" s="104"/>
      <c r="C109" s="104"/>
      <c r="D109" s="105"/>
    </row>
    <row r="110" spans="1:4" ht="15.75" x14ac:dyDescent="0.25">
      <c r="A110" s="28">
        <v>91</v>
      </c>
      <c r="B110" s="47" t="s">
        <v>52</v>
      </c>
      <c r="C110" s="30">
        <f>19*1.708</f>
        <v>32.451999999999998</v>
      </c>
      <c r="D110" s="31" t="s">
        <v>24</v>
      </c>
    </row>
    <row r="111" spans="1:4" ht="16.5" thickBot="1" x14ac:dyDescent="0.3">
      <c r="A111" s="83">
        <v>92</v>
      </c>
      <c r="B111" s="36" t="s">
        <v>53</v>
      </c>
      <c r="C111" s="37">
        <v>4.5</v>
      </c>
      <c r="D111" s="38" t="s">
        <v>24</v>
      </c>
    </row>
    <row r="112" spans="1:4" ht="16.5" thickBot="1" x14ac:dyDescent="0.3">
      <c r="A112" s="84"/>
      <c r="B112" s="85" t="s">
        <v>54</v>
      </c>
      <c r="C112" s="86"/>
      <c r="D112" s="87"/>
    </row>
    <row r="113" spans="1:4" ht="15.75" x14ac:dyDescent="0.25">
      <c r="A113" s="28">
        <v>93</v>
      </c>
      <c r="B113" s="29" t="s">
        <v>55</v>
      </c>
      <c r="C113" s="30">
        <v>35</v>
      </c>
      <c r="D113" s="31" t="s">
        <v>56</v>
      </c>
    </row>
    <row r="114" spans="1:4" ht="15.75" x14ac:dyDescent="0.25">
      <c r="A114" s="32">
        <v>94</v>
      </c>
      <c r="B114" s="33" t="s">
        <v>93</v>
      </c>
      <c r="C114" s="34">
        <v>100</v>
      </c>
      <c r="D114" s="35" t="s">
        <v>56</v>
      </c>
    </row>
    <row r="115" spans="1:4" ht="15.75" x14ac:dyDescent="0.25">
      <c r="A115" s="32">
        <v>95</v>
      </c>
      <c r="B115" s="33" t="s">
        <v>58</v>
      </c>
      <c r="C115" s="34">
        <v>19</v>
      </c>
      <c r="D115" s="35" t="s">
        <v>56</v>
      </c>
    </row>
    <row r="116" spans="1:4" ht="15.75" x14ac:dyDescent="0.25">
      <c r="A116" s="32">
        <v>96</v>
      </c>
      <c r="B116" s="33" t="s">
        <v>59</v>
      </c>
      <c r="C116" s="34">
        <v>81</v>
      </c>
      <c r="D116" s="35" t="s">
        <v>56</v>
      </c>
    </row>
    <row r="117" spans="1:4" ht="15.75" x14ac:dyDescent="0.25">
      <c r="A117" s="32">
        <v>97</v>
      </c>
      <c r="B117" s="33" t="s">
        <v>60</v>
      </c>
      <c r="C117" s="34">
        <v>115</v>
      </c>
      <c r="D117" s="35" t="s">
        <v>56</v>
      </c>
    </row>
    <row r="118" spans="1:4" ht="15.75" x14ac:dyDescent="0.25">
      <c r="A118" s="32">
        <v>98</v>
      </c>
      <c r="B118" s="49" t="s">
        <v>61</v>
      </c>
      <c r="C118" s="34">
        <v>50</v>
      </c>
      <c r="D118" s="35" t="s">
        <v>56</v>
      </c>
    </row>
    <row r="119" spans="1:4" ht="15.75" x14ac:dyDescent="0.25">
      <c r="A119" s="32">
        <v>99</v>
      </c>
      <c r="B119" s="33" t="s">
        <v>62</v>
      </c>
      <c r="C119" s="34">
        <v>30</v>
      </c>
      <c r="D119" s="35" t="s">
        <v>34</v>
      </c>
    </row>
    <row r="120" spans="1:4" ht="15.75" x14ac:dyDescent="0.25">
      <c r="A120" s="32">
        <v>100</v>
      </c>
      <c r="B120" s="68" t="s">
        <v>63</v>
      </c>
      <c r="C120" s="69">
        <v>250</v>
      </c>
      <c r="D120" s="72" t="s">
        <v>34</v>
      </c>
    </row>
    <row r="121" spans="1:4" ht="15.75" x14ac:dyDescent="0.25">
      <c r="A121" s="32">
        <v>101</v>
      </c>
      <c r="B121" s="68" t="s">
        <v>64</v>
      </c>
      <c r="C121" s="69">
        <v>150</v>
      </c>
      <c r="D121" s="72" t="s">
        <v>34</v>
      </c>
    </row>
    <row r="122" spans="1:4" ht="15.75" x14ac:dyDescent="0.25">
      <c r="A122" s="32">
        <v>102</v>
      </c>
      <c r="B122" s="68" t="s">
        <v>94</v>
      </c>
      <c r="C122" s="69">
        <v>100</v>
      </c>
      <c r="D122" s="72" t="s">
        <v>34</v>
      </c>
    </row>
    <row r="123" spans="1:4" ht="15.75" x14ac:dyDescent="0.25">
      <c r="A123" s="32">
        <v>103</v>
      </c>
      <c r="B123" s="68" t="s">
        <v>66</v>
      </c>
      <c r="C123" s="69">
        <v>100</v>
      </c>
      <c r="D123" s="72" t="s">
        <v>34</v>
      </c>
    </row>
    <row r="124" spans="1:4" ht="15.75" x14ac:dyDescent="0.25">
      <c r="A124" s="32">
        <v>104</v>
      </c>
      <c r="B124" s="68" t="s">
        <v>67</v>
      </c>
      <c r="C124" s="69">
        <v>200</v>
      </c>
      <c r="D124" s="72" t="s">
        <v>34</v>
      </c>
    </row>
    <row r="125" spans="1:4" ht="15.75" x14ac:dyDescent="0.25">
      <c r="A125" s="32">
        <v>105</v>
      </c>
      <c r="B125" s="33" t="s">
        <v>127</v>
      </c>
      <c r="C125" s="69">
        <v>50</v>
      </c>
      <c r="D125" s="72" t="s">
        <v>34</v>
      </c>
    </row>
    <row r="126" spans="1:4" ht="15.75" x14ac:dyDescent="0.25">
      <c r="A126" s="83">
        <v>106</v>
      </c>
      <c r="B126" s="70" t="s">
        <v>69</v>
      </c>
      <c r="C126" s="71">
        <v>19</v>
      </c>
      <c r="D126" s="74" t="s">
        <v>56</v>
      </c>
    </row>
    <row r="127" spans="1:4" ht="15.75" x14ac:dyDescent="0.25">
      <c r="A127" s="32">
        <v>107</v>
      </c>
      <c r="B127" s="68" t="s">
        <v>95</v>
      </c>
      <c r="C127" s="69">
        <v>81</v>
      </c>
      <c r="D127" s="72" t="s">
        <v>56</v>
      </c>
    </row>
    <row r="128" spans="1:4" ht="15.75" x14ac:dyDescent="0.25">
      <c r="A128" s="32">
        <v>108</v>
      </c>
      <c r="B128" s="55" t="s">
        <v>70</v>
      </c>
      <c r="C128" s="69">
        <v>15</v>
      </c>
      <c r="D128" s="72" t="s">
        <v>56</v>
      </c>
    </row>
    <row r="129" spans="1:4" ht="15.75" x14ac:dyDescent="0.25">
      <c r="A129" s="32">
        <v>109</v>
      </c>
      <c r="B129" s="33" t="s">
        <v>122</v>
      </c>
      <c r="C129" s="34">
        <v>80</v>
      </c>
      <c r="D129" s="35" t="s">
        <v>56</v>
      </c>
    </row>
    <row r="130" spans="1:4" ht="16.5" thickBot="1" x14ac:dyDescent="0.3">
      <c r="A130" s="65"/>
      <c r="B130" s="65"/>
      <c r="C130" s="65"/>
      <c r="D130" s="65"/>
    </row>
    <row r="131" spans="1:4" ht="16.5" thickBot="1" x14ac:dyDescent="0.3">
      <c r="A131" s="106" t="s">
        <v>123</v>
      </c>
      <c r="B131" s="107"/>
      <c r="C131" s="107"/>
      <c r="D131" s="108"/>
    </row>
    <row r="132" spans="1:4" ht="15.75" x14ac:dyDescent="0.25">
      <c r="A132" s="28">
        <v>110</v>
      </c>
      <c r="B132" s="51" t="s">
        <v>71</v>
      </c>
      <c r="C132" s="52">
        <v>12.8</v>
      </c>
      <c r="D132" s="34" t="s">
        <v>24</v>
      </c>
    </row>
    <row r="133" spans="1:4" ht="15.75" x14ac:dyDescent="0.25">
      <c r="A133" s="32">
        <v>111</v>
      </c>
      <c r="B133" s="53" t="s">
        <v>72</v>
      </c>
      <c r="C133" s="54">
        <v>4</v>
      </c>
      <c r="D133" s="34" t="s">
        <v>56</v>
      </c>
    </row>
    <row r="134" spans="1:4" ht="15.75" x14ac:dyDescent="0.25">
      <c r="A134" s="28">
        <v>112</v>
      </c>
      <c r="B134" s="53" t="s">
        <v>73</v>
      </c>
      <c r="C134" s="54">
        <v>2</v>
      </c>
      <c r="D134" s="34" t="s">
        <v>56</v>
      </c>
    </row>
    <row r="135" spans="1:4" ht="15.75" x14ac:dyDescent="0.25">
      <c r="A135" s="32">
        <v>113</v>
      </c>
      <c r="B135" s="55" t="s">
        <v>74</v>
      </c>
      <c r="C135" s="56">
        <v>7</v>
      </c>
      <c r="D135" s="57" t="s">
        <v>34</v>
      </c>
    </row>
    <row r="136" spans="1:4" ht="15.75" x14ac:dyDescent="0.25">
      <c r="A136" s="28">
        <v>114</v>
      </c>
      <c r="B136" s="53" t="s">
        <v>75</v>
      </c>
      <c r="C136" s="54">
        <v>28.1</v>
      </c>
      <c r="D136" s="34" t="s">
        <v>24</v>
      </c>
    </row>
    <row r="137" spans="1:4" ht="15.75" x14ac:dyDescent="0.25">
      <c r="A137" s="32">
        <v>115</v>
      </c>
      <c r="B137" s="53" t="s">
        <v>76</v>
      </c>
      <c r="C137" s="54">
        <v>123.1</v>
      </c>
      <c r="D137" s="34" t="s">
        <v>24</v>
      </c>
    </row>
    <row r="138" spans="1:4" ht="15.75" x14ac:dyDescent="0.25">
      <c r="A138" s="28">
        <v>116</v>
      </c>
      <c r="B138" s="53" t="s">
        <v>26</v>
      </c>
      <c r="C138" s="54">
        <f>C137</f>
        <v>123.1</v>
      </c>
      <c r="D138" s="34" t="s">
        <v>24</v>
      </c>
    </row>
    <row r="139" spans="1:4" ht="47.25" x14ac:dyDescent="0.25">
      <c r="A139" s="32">
        <v>117</v>
      </c>
      <c r="B139" s="79" t="s">
        <v>77</v>
      </c>
      <c r="C139" s="34">
        <f>C138</f>
        <v>123.1</v>
      </c>
      <c r="D139" s="34" t="s">
        <v>24</v>
      </c>
    </row>
    <row r="140" spans="1:4" ht="31.5" x14ac:dyDescent="0.25">
      <c r="A140" s="28">
        <v>118</v>
      </c>
      <c r="B140" s="53" t="s">
        <v>78</v>
      </c>
      <c r="C140" s="54">
        <f>C136</f>
        <v>28.1</v>
      </c>
      <c r="D140" s="34" t="s">
        <v>24</v>
      </c>
    </row>
    <row r="141" spans="1:4" ht="31.5" x14ac:dyDescent="0.25">
      <c r="A141" s="32">
        <v>119</v>
      </c>
      <c r="B141" s="33" t="s">
        <v>79</v>
      </c>
      <c r="C141" s="54">
        <f>C137</f>
        <v>123.1</v>
      </c>
      <c r="D141" s="34" t="s">
        <v>24</v>
      </c>
    </row>
    <row r="142" spans="1:4" ht="15.75" x14ac:dyDescent="0.25">
      <c r="A142" s="28">
        <v>120</v>
      </c>
      <c r="B142" s="53" t="s">
        <v>80</v>
      </c>
      <c r="C142" s="54">
        <v>7</v>
      </c>
      <c r="D142" s="54" t="s">
        <v>34</v>
      </c>
    </row>
    <row r="143" spans="1:4" ht="15.75" x14ac:dyDescent="0.25">
      <c r="A143" s="32">
        <v>121</v>
      </c>
      <c r="B143" s="55" t="s">
        <v>96</v>
      </c>
      <c r="C143" s="57">
        <v>4</v>
      </c>
      <c r="D143" s="57" t="s">
        <v>56</v>
      </c>
    </row>
    <row r="144" spans="1:4" ht="15.75" x14ac:dyDescent="0.25">
      <c r="A144" s="28">
        <v>122</v>
      </c>
      <c r="B144" s="55" t="s">
        <v>97</v>
      </c>
      <c r="C144" s="57">
        <v>2</v>
      </c>
      <c r="D144" s="57" t="s">
        <v>56</v>
      </c>
    </row>
    <row r="145" spans="1:4" ht="15.75" x14ac:dyDescent="0.25">
      <c r="A145" s="32">
        <v>123</v>
      </c>
      <c r="B145" s="58" t="s">
        <v>98</v>
      </c>
      <c r="C145" s="59">
        <v>2</v>
      </c>
      <c r="D145" s="59" t="s">
        <v>56</v>
      </c>
    </row>
    <row r="146" spans="1:4" ht="15.75" x14ac:dyDescent="0.25">
      <c r="A146" s="28">
        <v>124</v>
      </c>
      <c r="B146" s="55" t="s">
        <v>84</v>
      </c>
      <c r="C146" s="56">
        <v>9.6</v>
      </c>
      <c r="D146" s="57" t="s">
        <v>24</v>
      </c>
    </row>
    <row r="147" spans="1:4" ht="16.5" thickBot="1" x14ac:dyDescent="0.3">
      <c r="A147" s="32">
        <v>125</v>
      </c>
      <c r="B147" s="53" t="s">
        <v>85</v>
      </c>
      <c r="C147" s="32">
        <v>6.4</v>
      </c>
      <c r="D147" s="57" t="s">
        <v>24</v>
      </c>
    </row>
    <row r="148" spans="1:4" ht="16.5" thickBot="1" x14ac:dyDescent="0.3">
      <c r="A148" s="100" t="s">
        <v>129</v>
      </c>
      <c r="B148" s="101"/>
      <c r="C148" s="101"/>
      <c r="D148" s="102"/>
    </row>
    <row r="149" spans="1:4" ht="15.75" x14ac:dyDescent="0.25">
      <c r="A149" s="28">
        <v>126</v>
      </c>
      <c r="B149" s="78" t="s">
        <v>99</v>
      </c>
      <c r="C149" s="61">
        <v>808.9</v>
      </c>
      <c r="D149" s="28" t="s">
        <v>100</v>
      </c>
    </row>
    <row r="150" spans="1:4" ht="15.75" x14ac:dyDescent="0.25">
      <c r="A150" s="32">
        <v>127</v>
      </c>
      <c r="B150" s="64" t="s">
        <v>101</v>
      </c>
      <c r="C150" s="63">
        <v>120</v>
      </c>
      <c r="D150" s="32" t="s">
        <v>24</v>
      </c>
    </row>
    <row r="151" spans="1:4" ht="15.75" x14ac:dyDescent="0.25">
      <c r="A151" s="28">
        <v>128</v>
      </c>
      <c r="B151" s="64" t="s">
        <v>103</v>
      </c>
      <c r="C151" s="63">
        <v>168.33</v>
      </c>
      <c r="D151" s="32" t="s">
        <v>24</v>
      </c>
    </row>
    <row r="152" spans="1:4" ht="15.75" x14ac:dyDescent="0.25">
      <c r="A152" s="32">
        <v>129</v>
      </c>
      <c r="B152" s="64" t="s">
        <v>104</v>
      </c>
      <c r="C152" s="63">
        <v>8.1999999999999993</v>
      </c>
      <c r="D152" s="32" t="s">
        <v>24</v>
      </c>
    </row>
    <row r="153" spans="1:4" ht="15.75" x14ac:dyDescent="0.25">
      <c r="A153" s="28">
        <v>130</v>
      </c>
      <c r="B153" s="64" t="s">
        <v>105</v>
      </c>
      <c r="C153" s="63">
        <v>808.9</v>
      </c>
      <c r="D153" s="32" t="s">
        <v>24</v>
      </c>
    </row>
    <row r="154" spans="1:4" ht="15.75" x14ac:dyDescent="0.25">
      <c r="A154" s="32">
        <v>131</v>
      </c>
      <c r="B154" s="64" t="s">
        <v>106</v>
      </c>
      <c r="C154" s="63">
        <v>808.9</v>
      </c>
      <c r="D154" s="32" t="s">
        <v>24</v>
      </c>
    </row>
    <row r="155" spans="1:4" ht="15.75" x14ac:dyDescent="0.25">
      <c r="A155" s="28">
        <v>132</v>
      </c>
      <c r="B155" s="64" t="s">
        <v>107</v>
      </c>
      <c r="C155" s="63">
        <v>168.33</v>
      </c>
      <c r="D155" s="32" t="s">
        <v>34</v>
      </c>
    </row>
    <row r="156" spans="1:4" ht="15.75" x14ac:dyDescent="0.25">
      <c r="A156" s="32">
        <v>133</v>
      </c>
      <c r="B156" s="79" t="s">
        <v>108</v>
      </c>
      <c r="C156" s="32">
        <v>8.1999999999999993</v>
      </c>
      <c r="D156" s="32" t="s">
        <v>34</v>
      </c>
    </row>
    <row r="157" spans="1:4" ht="15.75" x14ac:dyDescent="0.25">
      <c r="A157" s="28">
        <v>134</v>
      </c>
      <c r="B157" s="79" t="s">
        <v>109</v>
      </c>
      <c r="C157" s="32">
        <v>84</v>
      </c>
      <c r="D157" s="32" t="s">
        <v>34</v>
      </c>
    </row>
    <row r="158" spans="1:4" ht="15.75" x14ac:dyDescent="0.25">
      <c r="A158" s="32">
        <v>135</v>
      </c>
      <c r="B158" s="79" t="s">
        <v>110</v>
      </c>
      <c r="C158" s="32">
        <v>10</v>
      </c>
      <c r="D158" s="32" t="s">
        <v>34</v>
      </c>
    </row>
    <row r="159" spans="1:4" ht="15.75" x14ac:dyDescent="0.25">
      <c r="A159" s="32">
        <v>136</v>
      </c>
      <c r="B159" s="79" t="s">
        <v>111</v>
      </c>
      <c r="C159" s="32">
        <v>1.5</v>
      </c>
      <c r="D159" s="32" t="s">
        <v>112</v>
      </c>
    </row>
    <row r="160" spans="1:4" ht="15.75" x14ac:dyDescent="0.25">
      <c r="A160" s="93"/>
      <c r="B160" s="94"/>
      <c r="C160" s="93"/>
      <c r="D160" s="93"/>
    </row>
    <row r="161" spans="1:4" ht="94.5" x14ac:dyDescent="0.25">
      <c r="A161" s="93"/>
      <c r="B161" s="119" t="s">
        <v>130</v>
      </c>
      <c r="C161" s="94" t="s">
        <v>131</v>
      </c>
      <c r="D161" s="93"/>
    </row>
    <row r="162" spans="1:4" ht="49.5" customHeight="1" x14ac:dyDescent="0.25">
      <c r="B162" s="26"/>
    </row>
  </sheetData>
  <mergeCells count="19">
    <mergeCell ref="A2:D2"/>
    <mergeCell ref="A1:B1"/>
    <mergeCell ref="A5:D5"/>
    <mergeCell ref="A6:D6"/>
    <mergeCell ref="A73:D73"/>
    <mergeCell ref="A56:D56"/>
    <mergeCell ref="A34:D34"/>
    <mergeCell ref="A24:D24"/>
    <mergeCell ref="A16:D16"/>
    <mergeCell ref="A14:D14"/>
    <mergeCell ref="C1:D1"/>
    <mergeCell ref="A148:D148"/>
    <mergeCell ref="A109:D109"/>
    <mergeCell ref="A131:D131"/>
    <mergeCell ref="A79:D79"/>
    <mergeCell ref="A80:D80"/>
    <mergeCell ref="A88:D88"/>
    <mergeCell ref="A90:D90"/>
    <mergeCell ref="A99:D99"/>
  </mergeCells>
  <pageMargins left="0.70866141732283472" right="0.70866141732283472" top="0.74803149606299213" bottom="0.74803149606299213" header="0.31496062992125984" footer="0.31496062992125984"/>
  <pageSetup paperSize="9" scale="60" fitToHeight="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2"/>
  <sheetViews>
    <sheetView workbookViewId="0">
      <selection sqref="A1:D70"/>
    </sheetView>
  </sheetViews>
  <sheetFormatPr defaultRowHeight="15" x14ac:dyDescent="0.25"/>
  <cols>
    <col min="1" max="1" width="9.140625" style="26"/>
    <col min="2" max="2" width="90.5703125" style="26" customWidth="1"/>
    <col min="3" max="3" width="14.28515625" style="26" customWidth="1"/>
    <col min="4" max="4" width="12.7109375" style="26" customWidth="1"/>
    <col min="5" max="16384" width="9.140625" style="26"/>
  </cols>
  <sheetData>
    <row r="1" spans="1:4" ht="15.75" x14ac:dyDescent="0.25">
      <c r="A1" s="118" t="s">
        <v>128</v>
      </c>
      <c r="B1" s="118"/>
      <c r="C1" s="118"/>
      <c r="D1" s="118"/>
    </row>
    <row r="2" spans="1:4" ht="16.5" thickBot="1" x14ac:dyDescent="0.3">
      <c r="A2" s="66" t="s">
        <v>18</v>
      </c>
      <c r="B2" s="66" t="s">
        <v>19</v>
      </c>
      <c r="C2" s="66" t="s">
        <v>20</v>
      </c>
      <c r="D2" s="67" t="s">
        <v>21</v>
      </c>
    </row>
    <row r="3" spans="1:4" ht="16.5" thickBot="1" x14ac:dyDescent="0.3">
      <c r="A3" s="103" t="s">
        <v>22</v>
      </c>
      <c r="B3" s="104"/>
      <c r="C3" s="104"/>
      <c r="D3" s="105"/>
    </row>
    <row r="4" spans="1:4" ht="15.75" x14ac:dyDescent="0.25">
      <c r="A4" s="28">
        <v>1</v>
      </c>
      <c r="B4" s="29" t="s">
        <v>23</v>
      </c>
      <c r="C4" s="30">
        <f>Размеры!F51</f>
        <v>698.49399999999991</v>
      </c>
      <c r="D4" s="31" t="s">
        <v>24</v>
      </c>
    </row>
    <row r="5" spans="1:4" ht="15.75" x14ac:dyDescent="0.25">
      <c r="A5" s="28">
        <v>2</v>
      </c>
      <c r="B5" s="29" t="s">
        <v>25</v>
      </c>
      <c r="C5" s="30">
        <f>Размеры!F52</f>
        <v>219.18199999999999</v>
      </c>
      <c r="D5" s="31" t="s">
        <v>24</v>
      </c>
    </row>
    <row r="6" spans="1:4" ht="15.75" x14ac:dyDescent="0.25">
      <c r="A6" s="32">
        <v>3</v>
      </c>
      <c r="B6" s="33" t="s">
        <v>26</v>
      </c>
      <c r="C6" s="34">
        <f>Размеры!F51+Размеры!F52</f>
        <v>917.67599999999993</v>
      </c>
      <c r="D6" s="35" t="s">
        <v>24</v>
      </c>
    </row>
    <row r="7" spans="1:4" ht="47.25" x14ac:dyDescent="0.25">
      <c r="A7" s="28">
        <v>4</v>
      </c>
      <c r="B7" s="33" t="s">
        <v>27</v>
      </c>
      <c r="C7" s="34">
        <f>C6</f>
        <v>917.67599999999993</v>
      </c>
      <c r="D7" s="35" t="s">
        <v>24</v>
      </c>
    </row>
    <row r="8" spans="1:4" ht="47.25" x14ac:dyDescent="0.25">
      <c r="A8" s="28">
        <v>5</v>
      </c>
      <c r="B8" s="33" t="s">
        <v>28</v>
      </c>
      <c r="C8" s="34">
        <f t="shared" ref="C8" si="0">C7</f>
        <v>917.67599999999993</v>
      </c>
      <c r="D8" s="35" t="s">
        <v>24</v>
      </c>
    </row>
    <row r="9" spans="1:4" ht="31.5" x14ac:dyDescent="0.25">
      <c r="A9" s="32">
        <v>6</v>
      </c>
      <c r="B9" s="36" t="s">
        <v>29</v>
      </c>
      <c r="C9" s="34">
        <f>C8</f>
        <v>917.67599999999993</v>
      </c>
      <c r="D9" s="38" t="s">
        <v>24</v>
      </c>
    </row>
    <row r="10" spans="1:4" ht="16.5" thickBot="1" x14ac:dyDescent="0.3">
      <c r="A10" s="39">
        <v>7</v>
      </c>
      <c r="B10" s="40" t="s">
        <v>116</v>
      </c>
      <c r="C10" s="41">
        <v>75.58</v>
      </c>
      <c r="D10" s="42" t="s">
        <v>34</v>
      </c>
    </row>
    <row r="11" spans="1:4" ht="16.5" thickBot="1" x14ac:dyDescent="0.3">
      <c r="A11" s="103" t="s">
        <v>30</v>
      </c>
      <c r="B11" s="104"/>
      <c r="C11" s="104"/>
      <c r="D11" s="105"/>
    </row>
    <row r="12" spans="1:4" ht="32.25" thickBot="1" x14ac:dyDescent="0.3">
      <c r="A12" s="43">
        <v>8</v>
      </c>
      <c r="B12" s="44" t="s">
        <v>31</v>
      </c>
      <c r="C12" s="45">
        <f>Размеры!E54</f>
        <v>381.6583</v>
      </c>
      <c r="D12" s="46" t="s">
        <v>24</v>
      </c>
    </row>
    <row r="13" spans="1:4" ht="16.5" thickBot="1" x14ac:dyDescent="0.3">
      <c r="A13" s="103" t="s">
        <v>32</v>
      </c>
      <c r="B13" s="104"/>
      <c r="C13" s="104"/>
      <c r="D13" s="105"/>
    </row>
    <row r="14" spans="1:4" ht="15.75" x14ac:dyDescent="0.25">
      <c r="A14" s="28">
        <v>9</v>
      </c>
      <c r="B14" s="29" t="s">
        <v>33</v>
      </c>
      <c r="C14" s="30">
        <f>Размеры!D51+Размеры!D52</f>
        <v>316.44</v>
      </c>
      <c r="D14" s="31" t="s">
        <v>34</v>
      </c>
    </row>
    <row r="15" spans="1:4" ht="15.75" x14ac:dyDescent="0.25">
      <c r="A15" s="32">
        <v>10</v>
      </c>
      <c r="B15" s="33" t="s">
        <v>35</v>
      </c>
      <c r="C15" s="34">
        <f>Размеры!E51+Размеры!E52</f>
        <v>353.5335</v>
      </c>
      <c r="D15" s="35" t="s">
        <v>24</v>
      </c>
    </row>
    <row r="16" spans="1:4" ht="15.75" x14ac:dyDescent="0.25">
      <c r="A16" s="28">
        <v>11</v>
      </c>
      <c r="B16" s="33" t="s">
        <v>36</v>
      </c>
      <c r="C16" s="34">
        <f>C15</f>
        <v>353.5335</v>
      </c>
      <c r="D16" s="35" t="s">
        <v>24</v>
      </c>
    </row>
    <row r="17" spans="1:4" ht="31.5" x14ac:dyDescent="0.25">
      <c r="A17" s="32">
        <v>12</v>
      </c>
      <c r="B17" s="33" t="s">
        <v>37</v>
      </c>
      <c r="C17" s="34">
        <f>C15</f>
        <v>353.5335</v>
      </c>
      <c r="D17" s="35" t="s">
        <v>24</v>
      </c>
    </row>
    <row r="18" spans="1:4" ht="15.75" x14ac:dyDescent="0.25">
      <c r="A18" s="28">
        <v>13</v>
      </c>
      <c r="B18" s="68" t="s">
        <v>38</v>
      </c>
      <c r="C18" s="69">
        <f>C15-Размеры!E52</f>
        <v>267.29410000000001</v>
      </c>
      <c r="D18" s="35" t="s">
        <v>24</v>
      </c>
    </row>
    <row r="19" spans="1:4" ht="31.5" x14ac:dyDescent="0.25">
      <c r="A19" s="32">
        <v>14</v>
      </c>
      <c r="B19" s="70" t="s">
        <v>78</v>
      </c>
      <c r="C19" s="71">
        <f>Размеры!E52</f>
        <v>86.239400000000003</v>
      </c>
      <c r="D19" s="72" t="s">
        <v>24</v>
      </c>
    </row>
    <row r="20" spans="1:4" ht="31.5" x14ac:dyDescent="0.25">
      <c r="A20" s="28">
        <v>15</v>
      </c>
      <c r="B20" s="70" t="s">
        <v>79</v>
      </c>
      <c r="C20" s="71">
        <v>2.2799999999999998</v>
      </c>
      <c r="D20" s="72" t="s">
        <v>24</v>
      </c>
    </row>
    <row r="21" spans="1:4" ht="15.75" x14ac:dyDescent="0.25">
      <c r="A21" s="32">
        <v>16</v>
      </c>
      <c r="B21" s="70" t="s">
        <v>40</v>
      </c>
      <c r="C21" s="71">
        <f>C14-Размеры!D52</f>
        <v>240.86</v>
      </c>
      <c r="D21" s="38" t="s">
        <v>34</v>
      </c>
    </row>
    <row r="22" spans="1:4" ht="16.5" thickBot="1" x14ac:dyDescent="0.3">
      <c r="A22" s="103" t="s">
        <v>41</v>
      </c>
      <c r="B22" s="104"/>
      <c r="C22" s="104"/>
      <c r="D22" s="105"/>
    </row>
    <row r="23" spans="1:4" ht="15.75" x14ac:dyDescent="0.25">
      <c r="A23" s="28">
        <v>17</v>
      </c>
      <c r="B23" s="29" t="s">
        <v>42</v>
      </c>
      <c r="C23" s="30">
        <v>27</v>
      </c>
      <c r="D23" s="72" t="s">
        <v>24</v>
      </c>
    </row>
    <row r="24" spans="1:4" ht="31.5" x14ac:dyDescent="0.25">
      <c r="A24" s="32">
        <v>18</v>
      </c>
      <c r="B24" s="33" t="s">
        <v>43</v>
      </c>
      <c r="C24" s="34">
        <v>27</v>
      </c>
      <c r="D24" s="72" t="s">
        <v>24</v>
      </c>
    </row>
    <row r="25" spans="1:4" ht="15.75" x14ac:dyDescent="0.25">
      <c r="A25" s="28">
        <v>19</v>
      </c>
      <c r="B25" s="33" t="s">
        <v>44</v>
      </c>
      <c r="C25" s="34">
        <v>16.5</v>
      </c>
      <c r="D25" s="72" t="s">
        <v>24</v>
      </c>
    </row>
    <row r="26" spans="1:4" ht="15.75" x14ac:dyDescent="0.25">
      <c r="A26" s="32">
        <v>20</v>
      </c>
      <c r="B26" s="33" t="s">
        <v>91</v>
      </c>
      <c r="C26" s="34">
        <v>14.85</v>
      </c>
      <c r="D26" s="72" t="s">
        <v>24</v>
      </c>
    </row>
    <row r="27" spans="1:4" ht="15.75" x14ac:dyDescent="0.25">
      <c r="A27" s="28">
        <v>21</v>
      </c>
      <c r="B27" s="33" t="s">
        <v>46</v>
      </c>
      <c r="C27" s="34">
        <v>49.5</v>
      </c>
      <c r="D27" s="72" t="s">
        <v>34</v>
      </c>
    </row>
    <row r="28" spans="1:4" ht="15.75" x14ac:dyDescent="0.25">
      <c r="A28" s="32">
        <v>22</v>
      </c>
      <c r="B28" s="33" t="s">
        <v>47</v>
      </c>
      <c r="C28" s="34">
        <v>16.5</v>
      </c>
      <c r="D28" s="72" t="s">
        <v>24</v>
      </c>
    </row>
    <row r="29" spans="1:4" ht="15.75" x14ac:dyDescent="0.25">
      <c r="A29" s="28">
        <v>23</v>
      </c>
      <c r="B29" s="33" t="s">
        <v>92</v>
      </c>
      <c r="C29" s="34">
        <v>9.6</v>
      </c>
      <c r="D29" s="72" t="s">
        <v>24</v>
      </c>
    </row>
    <row r="30" spans="1:4" ht="31.5" x14ac:dyDescent="0.25">
      <c r="A30" s="32">
        <v>24</v>
      </c>
      <c r="B30" s="33" t="s">
        <v>49</v>
      </c>
      <c r="C30" s="34">
        <v>41.8</v>
      </c>
      <c r="D30" s="72" t="s">
        <v>24</v>
      </c>
    </row>
    <row r="31" spans="1:4" ht="16.5" thickBot="1" x14ac:dyDescent="0.3">
      <c r="A31" s="28">
        <v>25</v>
      </c>
      <c r="B31" s="33" t="s">
        <v>50</v>
      </c>
      <c r="C31" s="34">
        <v>51.74</v>
      </c>
      <c r="D31" s="72" t="s">
        <v>24</v>
      </c>
    </row>
    <row r="32" spans="1:4" ht="16.5" thickBot="1" x14ac:dyDescent="0.3">
      <c r="A32" s="103" t="s">
        <v>51</v>
      </c>
      <c r="B32" s="104"/>
      <c r="C32" s="104"/>
      <c r="D32" s="105"/>
    </row>
    <row r="33" spans="1:4" ht="31.5" x14ac:dyDescent="0.25">
      <c r="A33" s="28">
        <v>26</v>
      </c>
      <c r="B33" s="47" t="s">
        <v>52</v>
      </c>
      <c r="C33" s="30">
        <f>19*1.708</f>
        <v>32.451999999999998</v>
      </c>
      <c r="D33" s="31" t="s">
        <v>24</v>
      </c>
    </row>
    <row r="34" spans="1:4" ht="15.75" x14ac:dyDescent="0.25">
      <c r="A34" s="32">
        <v>27</v>
      </c>
      <c r="B34" s="33" t="s">
        <v>53</v>
      </c>
      <c r="C34" s="34">
        <v>4.5</v>
      </c>
      <c r="D34" s="35" t="s">
        <v>24</v>
      </c>
    </row>
    <row r="35" spans="1:4" ht="15.75" x14ac:dyDescent="0.25">
      <c r="A35" s="32"/>
      <c r="B35" s="48" t="s">
        <v>54</v>
      </c>
      <c r="C35" s="32"/>
      <c r="D35" s="35"/>
    </row>
    <row r="36" spans="1:4" ht="15.75" x14ac:dyDescent="0.25">
      <c r="A36" s="32">
        <v>28</v>
      </c>
      <c r="B36" s="33" t="s">
        <v>55</v>
      </c>
      <c r="C36" s="34">
        <v>35</v>
      </c>
      <c r="D36" s="35" t="s">
        <v>56</v>
      </c>
    </row>
    <row r="37" spans="1:4" ht="15.75" x14ac:dyDescent="0.25">
      <c r="A37" s="32">
        <v>29</v>
      </c>
      <c r="B37" s="33" t="s">
        <v>93</v>
      </c>
      <c r="C37" s="34">
        <v>100</v>
      </c>
      <c r="D37" s="35" t="s">
        <v>56</v>
      </c>
    </row>
    <row r="38" spans="1:4" ht="15.75" x14ac:dyDescent="0.25">
      <c r="A38" s="32">
        <v>30</v>
      </c>
      <c r="B38" s="33" t="s">
        <v>58</v>
      </c>
      <c r="C38" s="34">
        <v>19</v>
      </c>
      <c r="D38" s="35" t="s">
        <v>56</v>
      </c>
    </row>
    <row r="39" spans="1:4" ht="15.75" x14ac:dyDescent="0.25">
      <c r="A39" s="32">
        <v>31</v>
      </c>
      <c r="B39" s="33" t="s">
        <v>59</v>
      </c>
      <c r="C39" s="34">
        <v>81</v>
      </c>
      <c r="D39" s="35" t="s">
        <v>56</v>
      </c>
    </row>
    <row r="40" spans="1:4" ht="15.75" x14ac:dyDescent="0.25">
      <c r="A40" s="32">
        <v>32</v>
      </c>
      <c r="B40" s="33" t="s">
        <v>60</v>
      </c>
      <c r="C40" s="34">
        <v>115</v>
      </c>
      <c r="D40" s="35" t="s">
        <v>56</v>
      </c>
    </row>
    <row r="41" spans="1:4" ht="15.75" x14ac:dyDescent="0.25">
      <c r="A41" s="32">
        <v>33</v>
      </c>
      <c r="B41" s="49" t="s">
        <v>61</v>
      </c>
      <c r="C41" s="34">
        <v>50</v>
      </c>
      <c r="D41" s="35" t="s">
        <v>56</v>
      </c>
    </row>
    <row r="42" spans="1:4" ht="15.75" x14ac:dyDescent="0.25">
      <c r="A42" s="32">
        <v>34</v>
      </c>
      <c r="B42" s="33" t="s">
        <v>62</v>
      </c>
      <c r="C42" s="34">
        <v>30</v>
      </c>
      <c r="D42" s="35" t="s">
        <v>34</v>
      </c>
    </row>
    <row r="43" spans="1:4" ht="15.75" x14ac:dyDescent="0.25">
      <c r="A43" s="32">
        <v>35</v>
      </c>
      <c r="B43" s="68" t="s">
        <v>63</v>
      </c>
      <c r="C43" s="69">
        <v>250</v>
      </c>
      <c r="D43" s="72" t="s">
        <v>34</v>
      </c>
    </row>
    <row r="44" spans="1:4" ht="15.75" x14ac:dyDescent="0.25">
      <c r="A44" s="32">
        <v>36</v>
      </c>
      <c r="B44" s="68" t="s">
        <v>64</v>
      </c>
      <c r="C44" s="69">
        <v>150</v>
      </c>
      <c r="D44" s="72" t="s">
        <v>34</v>
      </c>
    </row>
    <row r="45" spans="1:4" ht="15.75" x14ac:dyDescent="0.25">
      <c r="A45" s="32">
        <v>37</v>
      </c>
      <c r="B45" s="68" t="s">
        <v>94</v>
      </c>
      <c r="C45" s="69">
        <v>100</v>
      </c>
      <c r="D45" s="72" t="s">
        <v>34</v>
      </c>
    </row>
    <row r="46" spans="1:4" ht="15.75" x14ac:dyDescent="0.25">
      <c r="A46" s="32">
        <v>38</v>
      </c>
      <c r="B46" s="68" t="s">
        <v>66</v>
      </c>
      <c r="C46" s="69">
        <v>100</v>
      </c>
      <c r="D46" s="72" t="s">
        <v>34</v>
      </c>
    </row>
    <row r="47" spans="1:4" ht="15.75" x14ac:dyDescent="0.25">
      <c r="A47" s="32">
        <v>39</v>
      </c>
      <c r="B47" s="68" t="s">
        <v>67</v>
      </c>
      <c r="C47" s="69">
        <v>200</v>
      </c>
      <c r="D47" s="72" t="s">
        <v>34</v>
      </c>
    </row>
    <row r="48" spans="1:4" ht="15.75" x14ac:dyDescent="0.25">
      <c r="A48" s="32">
        <v>40</v>
      </c>
      <c r="B48" s="33" t="s">
        <v>127</v>
      </c>
      <c r="C48" s="69">
        <v>50</v>
      </c>
      <c r="D48" s="72" t="s">
        <v>34</v>
      </c>
    </row>
    <row r="49" spans="1:4" ht="15.75" x14ac:dyDescent="0.25">
      <c r="A49" s="32">
        <v>41</v>
      </c>
      <c r="B49" s="68" t="s">
        <v>69</v>
      </c>
      <c r="C49" s="69">
        <v>19</v>
      </c>
      <c r="D49" s="72" t="s">
        <v>56</v>
      </c>
    </row>
    <row r="50" spans="1:4" ht="15.75" x14ac:dyDescent="0.25">
      <c r="A50" s="32">
        <v>42</v>
      </c>
      <c r="B50" s="70" t="s">
        <v>95</v>
      </c>
      <c r="C50" s="71">
        <v>81</v>
      </c>
      <c r="D50" s="72" t="s">
        <v>56</v>
      </c>
    </row>
    <row r="51" spans="1:4" ht="15.75" x14ac:dyDescent="0.25">
      <c r="A51" s="32">
        <v>43</v>
      </c>
      <c r="B51" s="73" t="s">
        <v>70</v>
      </c>
      <c r="C51" s="71">
        <v>15</v>
      </c>
      <c r="D51" s="74" t="s">
        <v>56</v>
      </c>
    </row>
    <row r="52" spans="1:4" ht="15.75" x14ac:dyDescent="0.25">
      <c r="A52" s="32">
        <v>44</v>
      </c>
      <c r="B52" s="33" t="s">
        <v>122</v>
      </c>
      <c r="C52" s="34">
        <v>80</v>
      </c>
      <c r="D52" s="35" t="s">
        <v>56</v>
      </c>
    </row>
    <row r="53" spans="1:4" ht="15.75" x14ac:dyDescent="0.25">
      <c r="A53" s="65"/>
      <c r="B53" s="65"/>
      <c r="C53" s="65"/>
      <c r="D53" s="65"/>
    </row>
    <row r="54" spans="1:4" ht="16.5" thickBot="1" x14ac:dyDescent="0.3">
      <c r="A54" s="106" t="s">
        <v>123</v>
      </c>
      <c r="B54" s="107"/>
      <c r="C54" s="107"/>
      <c r="D54" s="108"/>
    </row>
    <row r="55" spans="1:4" ht="15.75" x14ac:dyDescent="0.25">
      <c r="A55" s="28">
        <v>45</v>
      </c>
      <c r="B55" s="51" t="s">
        <v>71</v>
      </c>
      <c r="C55" s="52">
        <v>12.8</v>
      </c>
      <c r="D55" s="34" t="s">
        <v>24</v>
      </c>
    </row>
    <row r="56" spans="1:4" ht="15.75" x14ac:dyDescent="0.25">
      <c r="A56" s="32">
        <v>46</v>
      </c>
      <c r="B56" s="53" t="s">
        <v>72</v>
      </c>
      <c r="C56" s="54">
        <v>4</v>
      </c>
      <c r="D56" s="34" t="s">
        <v>56</v>
      </c>
    </row>
    <row r="57" spans="1:4" ht="15.75" x14ac:dyDescent="0.25">
      <c r="A57" s="28">
        <v>47</v>
      </c>
      <c r="B57" s="53" t="s">
        <v>73</v>
      </c>
      <c r="C57" s="54">
        <v>2</v>
      </c>
      <c r="D57" s="34" t="s">
        <v>56</v>
      </c>
    </row>
    <row r="58" spans="1:4" ht="15.75" x14ac:dyDescent="0.25">
      <c r="A58" s="32">
        <v>48</v>
      </c>
      <c r="B58" s="55" t="s">
        <v>74</v>
      </c>
      <c r="C58" s="56">
        <v>7</v>
      </c>
      <c r="D58" s="57" t="s">
        <v>34</v>
      </c>
    </row>
    <row r="59" spans="1:4" ht="15.75" x14ac:dyDescent="0.25">
      <c r="A59" s="28">
        <v>49</v>
      </c>
      <c r="B59" s="53" t="s">
        <v>75</v>
      </c>
      <c r="C59" s="54">
        <f>Размеры!E53</f>
        <v>28.1248</v>
      </c>
      <c r="D59" s="34" t="s">
        <v>24</v>
      </c>
    </row>
    <row r="60" spans="1:4" ht="15.75" x14ac:dyDescent="0.25">
      <c r="A60" s="32">
        <v>50</v>
      </c>
      <c r="B60" s="53" t="s">
        <v>76</v>
      </c>
      <c r="C60" s="54">
        <f>Размеры!F53</f>
        <v>123.07599999999999</v>
      </c>
      <c r="D60" s="34" t="s">
        <v>24</v>
      </c>
    </row>
    <row r="61" spans="1:4" ht="15.75" x14ac:dyDescent="0.25">
      <c r="A61" s="28">
        <v>51</v>
      </c>
      <c r="B61" s="53" t="s">
        <v>26</v>
      </c>
      <c r="C61" s="54">
        <f>C60</f>
        <v>123.07599999999999</v>
      </c>
      <c r="D61" s="34" t="s">
        <v>24</v>
      </c>
    </row>
    <row r="62" spans="1:4" ht="47.25" x14ac:dyDescent="0.25">
      <c r="A62" s="32">
        <v>52</v>
      </c>
      <c r="B62" s="53" t="s">
        <v>77</v>
      </c>
      <c r="C62" s="54">
        <f>C61</f>
        <v>123.07599999999999</v>
      </c>
      <c r="D62" s="34" t="s">
        <v>24</v>
      </c>
    </row>
    <row r="63" spans="1:4" ht="31.5" x14ac:dyDescent="0.25">
      <c r="A63" s="28">
        <v>53</v>
      </c>
      <c r="B63" s="53" t="s">
        <v>78</v>
      </c>
      <c r="C63" s="54">
        <f>C59</f>
        <v>28.1248</v>
      </c>
      <c r="D63" s="34" t="s">
        <v>24</v>
      </c>
    </row>
    <row r="64" spans="1:4" ht="31.5" x14ac:dyDescent="0.25">
      <c r="A64" s="32">
        <v>54</v>
      </c>
      <c r="B64" s="33" t="s">
        <v>79</v>
      </c>
      <c r="C64" s="54">
        <f>C60</f>
        <v>123.07599999999999</v>
      </c>
      <c r="D64" s="34" t="s">
        <v>24</v>
      </c>
    </row>
    <row r="65" spans="1:4" ht="15.75" x14ac:dyDescent="0.25">
      <c r="A65" s="28">
        <v>55</v>
      </c>
      <c r="B65" s="53" t="s">
        <v>80</v>
      </c>
      <c r="C65" s="54">
        <v>7</v>
      </c>
      <c r="D65" s="54" t="s">
        <v>34</v>
      </c>
    </row>
    <row r="66" spans="1:4" ht="15.75" x14ac:dyDescent="0.25">
      <c r="A66" s="32">
        <v>56</v>
      </c>
      <c r="B66" s="55" t="s">
        <v>96</v>
      </c>
      <c r="C66" s="57">
        <v>4</v>
      </c>
      <c r="D66" s="57" t="s">
        <v>56</v>
      </c>
    </row>
    <row r="67" spans="1:4" ht="15.75" x14ac:dyDescent="0.25">
      <c r="A67" s="28">
        <v>57</v>
      </c>
      <c r="B67" s="55" t="s">
        <v>97</v>
      </c>
      <c r="C67" s="57">
        <v>2</v>
      </c>
      <c r="D67" s="57" t="s">
        <v>56</v>
      </c>
    </row>
    <row r="68" spans="1:4" ht="15.75" x14ac:dyDescent="0.25">
      <c r="A68" s="32">
        <v>58</v>
      </c>
      <c r="B68" s="58" t="s">
        <v>98</v>
      </c>
      <c r="C68" s="59">
        <v>2</v>
      </c>
      <c r="D68" s="59" t="s">
        <v>56</v>
      </c>
    </row>
    <row r="69" spans="1:4" ht="15.75" x14ac:dyDescent="0.25">
      <c r="A69" s="28">
        <v>59</v>
      </c>
      <c r="B69" s="55" t="s">
        <v>84</v>
      </c>
      <c r="C69" s="56">
        <v>9.6</v>
      </c>
      <c r="D69" s="57" t="s">
        <v>24</v>
      </c>
    </row>
    <row r="70" spans="1:4" ht="15.75" x14ac:dyDescent="0.25">
      <c r="A70" s="32">
        <v>60</v>
      </c>
      <c r="B70" s="53" t="s">
        <v>85</v>
      </c>
      <c r="C70" s="32">
        <v>6.4</v>
      </c>
      <c r="D70" s="57" t="s">
        <v>24</v>
      </c>
    </row>
    <row r="72" spans="1:4" x14ac:dyDescent="0.25">
      <c r="A72"/>
      <c r="C72"/>
      <c r="D72"/>
    </row>
  </sheetData>
  <mergeCells count="7">
    <mergeCell ref="A1:D1"/>
    <mergeCell ref="A54:D54"/>
    <mergeCell ref="A3:D3"/>
    <mergeCell ref="A11:D11"/>
    <mergeCell ref="A13:D13"/>
    <mergeCell ref="A22:D22"/>
    <mergeCell ref="A32:D32"/>
  </mergeCells>
  <pageMargins left="0.70866141732283472" right="0.70866141732283472" top="0.74803149606299213" bottom="0.74803149606299213" header="0.31496062992125984" footer="0.31496062992125984"/>
  <pageSetup paperSize="9" scale="68" fitToHeight="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workbookViewId="0">
      <selection sqref="A1:D15"/>
    </sheetView>
  </sheetViews>
  <sheetFormatPr defaultRowHeight="15" x14ac:dyDescent="0.25"/>
  <cols>
    <col min="1" max="1" width="6.7109375" customWidth="1"/>
    <col min="2" max="2" width="80.7109375" customWidth="1"/>
    <col min="3" max="3" width="18.5703125" customWidth="1"/>
    <col min="4" max="4" width="19.7109375" customWidth="1"/>
  </cols>
  <sheetData>
    <row r="1" spans="1:4" ht="16.5" thickBot="1" x14ac:dyDescent="0.3">
      <c r="A1" s="100" t="s">
        <v>129</v>
      </c>
      <c r="B1" s="101"/>
      <c r="C1" s="101"/>
      <c r="D1" s="102"/>
    </row>
    <row r="2" spans="1:4" ht="16.5" thickBot="1" x14ac:dyDescent="0.3">
      <c r="A2" s="75" t="s">
        <v>18</v>
      </c>
      <c r="B2" s="76" t="s">
        <v>19</v>
      </c>
      <c r="C2" s="76" t="s">
        <v>20</v>
      </c>
      <c r="D2" s="77" t="s">
        <v>21</v>
      </c>
    </row>
    <row r="3" spans="1:4" ht="16.5" thickTop="1" x14ac:dyDescent="0.25">
      <c r="A3" s="28">
        <v>1</v>
      </c>
      <c r="B3" s="78" t="s">
        <v>99</v>
      </c>
      <c r="C3" s="61">
        <v>808.9</v>
      </c>
      <c r="D3" s="28" t="s">
        <v>100</v>
      </c>
    </row>
    <row r="4" spans="1:4" ht="15.75" x14ac:dyDescent="0.25">
      <c r="A4" s="32">
        <v>2</v>
      </c>
      <c r="B4" s="64" t="s">
        <v>101</v>
      </c>
      <c r="C4" s="63">
        <v>808.9</v>
      </c>
      <c r="D4" s="32" t="s">
        <v>102</v>
      </c>
    </row>
    <row r="5" spans="1:4" ht="15.75" x14ac:dyDescent="0.25">
      <c r="A5" s="32">
        <v>3</v>
      </c>
      <c r="B5" s="64" t="s">
        <v>103</v>
      </c>
      <c r="C5" s="63">
        <v>168.33</v>
      </c>
      <c r="D5" s="32" t="s">
        <v>24</v>
      </c>
    </row>
    <row r="6" spans="1:4" ht="15.75" x14ac:dyDescent="0.25">
      <c r="A6" s="32">
        <v>4</v>
      </c>
      <c r="B6" s="64" t="s">
        <v>104</v>
      </c>
      <c r="C6" s="63">
        <v>8.1999999999999993</v>
      </c>
      <c r="D6" s="32" t="s">
        <v>24</v>
      </c>
    </row>
    <row r="7" spans="1:4" ht="15.75" x14ac:dyDescent="0.25">
      <c r="A7" s="32">
        <v>5</v>
      </c>
      <c r="B7" s="64" t="s">
        <v>105</v>
      </c>
      <c r="C7" s="63">
        <v>808.9</v>
      </c>
      <c r="D7" s="32" t="s">
        <v>24</v>
      </c>
    </row>
    <row r="8" spans="1:4" ht="15.75" x14ac:dyDescent="0.25">
      <c r="A8" s="32">
        <v>6</v>
      </c>
      <c r="B8" s="64" t="s">
        <v>106</v>
      </c>
      <c r="C8" s="63">
        <v>808.9</v>
      </c>
      <c r="D8" s="32" t="s">
        <v>24</v>
      </c>
    </row>
    <row r="9" spans="1:4" ht="31.5" x14ac:dyDescent="0.25">
      <c r="A9" s="32">
        <v>7</v>
      </c>
      <c r="B9" s="64" t="s">
        <v>107</v>
      </c>
      <c r="C9" s="63">
        <v>168.33</v>
      </c>
      <c r="D9" s="32" t="s">
        <v>34</v>
      </c>
    </row>
    <row r="10" spans="1:4" ht="31.5" x14ac:dyDescent="0.25">
      <c r="A10" s="32">
        <v>8</v>
      </c>
      <c r="B10" s="79" t="s">
        <v>108</v>
      </c>
      <c r="C10" s="32">
        <v>8.1999999999999993</v>
      </c>
      <c r="D10" s="32" t="s">
        <v>34</v>
      </c>
    </row>
    <row r="11" spans="1:4" ht="15.75" x14ac:dyDescent="0.25">
      <c r="A11" s="32">
        <v>9</v>
      </c>
      <c r="B11" s="79" t="s">
        <v>109</v>
      </c>
      <c r="C11" s="32">
        <v>84</v>
      </c>
      <c r="D11" s="32" t="s">
        <v>34</v>
      </c>
    </row>
    <row r="12" spans="1:4" ht="15.75" x14ac:dyDescent="0.25">
      <c r="A12" s="32">
        <v>10</v>
      </c>
      <c r="B12" s="79" t="s">
        <v>110</v>
      </c>
      <c r="C12" s="32">
        <v>10</v>
      </c>
      <c r="D12" s="32" t="s">
        <v>34</v>
      </c>
    </row>
    <row r="13" spans="1:4" ht="15.75" x14ac:dyDescent="0.25">
      <c r="A13" s="32">
        <v>11</v>
      </c>
      <c r="B13" s="79" t="s">
        <v>111</v>
      </c>
      <c r="C13" s="32">
        <v>1.5</v>
      </c>
      <c r="D13" s="32" t="s">
        <v>112</v>
      </c>
    </row>
    <row r="14" spans="1:4" ht="15.75" x14ac:dyDescent="0.25">
      <c r="A14" s="32">
        <v>12</v>
      </c>
      <c r="B14" s="79" t="s">
        <v>113</v>
      </c>
      <c r="C14" s="32">
        <v>22.574999999999999</v>
      </c>
      <c r="D14" s="32" t="s">
        <v>114</v>
      </c>
    </row>
    <row r="15" spans="1:4" ht="31.5" x14ac:dyDescent="0.25">
      <c r="A15" s="32">
        <v>13</v>
      </c>
      <c r="B15" s="79" t="s">
        <v>115</v>
      </c>
      <c r="C15" s="32">
        <v>22.574999999999999</v>
      </c>
      <c r="D15" s="32" t="s">
        <v>114</v>
      </c>
    </row>
    <row r="16" spans="1:4" ht="73.5" customHeight="1" x14ac:dyDescent="0.25">
      <c r="A16" s="27"/>
      <c r="B16" s="65" t="s">
        <v>118</v>
      </c>
      <c r="C16" s="27" t="s">
        <v>119</v>
      </c>
      <c r="D16" s="27"/>
    </row>
    <row r="17" spans="1:4" x14ac:dyDescent="0.25">
      <c r="A17" s="26"/>
      <c r="B17" s="26"/>
    </row>
    <row r="18" spans="1:4" x14ac:dyDescent="0.25">
      <c r="A18" s="26"/>
      <c r="B18" s="26"/>
      <c r="C18" s="26"/>
      <c r="D18" s="26"/>
    </row>
    <row r="19" spans="1:4" x14ac:dyDescent="0.25">
      <c r="A19" s="26"/>
      <c r="B19" s="26"/>
      <c r="C19" s="26"/>
      <c r="D19" s="26"/>
    </row>
    <row r="20" spans="1:4" x14ac:dyDescent="0.25">
      <c r="A20" s="26"/>
      <c r="B20" s="26"/>
      <c r="C20" s="26"/>
      <c r="D20" s="26"/>
    </row>
    <row r="21" spans="1:4" x14ac:dyDescent="0.25">
      <c r="A21" s="26"/>
      <c r="B21" s="26"/>
      <c r="C21" s="26"/>
      <c r="D21" s="26"/>
    </row>
    <row r="22" spans="1:4" x14ac:dyDescent="0.25">
      <c r="A22" s="26"/>
      <c r="B22" s="26"/>
      <c r="C22" s="26"/>
      <c r="D22" s="26"/>
    </row>
    <row r="23" spans="1:4" x14ac:dyDescent="0.25">
      <c r="A23" s="26"/>
      <c r="B23" s="26"/>
      <c r="C23" s="26"/>
      <c r="D23" s="26"/>
    </row>
    <row r="24" spans="1:4" x14ac:dyDescent="0.25">
      <c r="A24" s="26"/>
      <c r="B24" s="26"/>
      <c r="C24" s="26"/>
      <c r="D24" s="26"/>
    </row>
    <row r="25" spans="1:4" x14ac:dyDescent="0.25">
      <c r="A25" s="26"/>
      <c r="B25" s="26"/>
      <c r="C25" s="26"/>
      <c r="D25" s="26"/>
    </row>
    <row r="26" spans="1:4" x14ac:dyDescent="0.25">
      <c r="A26" s="26"/>
      <c r="B26" s="26"/>
      <c r="C26" s="26"/>
      <c r="D26" s="26"/>
    </row>
    <row r="27" spans="1:4" x14ac:dyDescent="0.25">
      <c r="A27" s="26"/>
      <c r="B27" s="26"/>
      <c r="C27" s="26"/>
      <c r="D27" s="26"/>
    </row>
    <row r="28" spans="1:4" x14ac:dyDescent="0.25">
      <c r="A28" s="26"/>
      <c r="B28" s="26"/>
      <c r="C28" s="26"/>
      <c r="D28" s="26"/>
    </row>
    <row r="29" spans="1:4" x14ac:dyDescent="0.25">
      <c r="A29" s="26"/>
      <c r="B29" s="26"/>
      <c r="C29" s="26"/>
      <c r="D29" s="26"/>
    </row>
    <row r="30" spans="1:4" x14ac:dyDescent="0.25">
      <c r="A30" s="26"/>
      <c r="B30" s="26"/>
      <c r="C30" s="26"/>
      <c r="D30" s="26"/>
    </row>
    <row r="31" spans="1:4" x14ac:dyDescent="0.25">
      <c r="A31" s="26"/>
      <c r="B31" s="26"/>
      <c r="C31" s="26"/>
      <c r="D31" s="26"/>
    </row>
    <row r="32" spans="1:4" x14ac:dyDescent="0.25">
      <c r="A32" s="26"/>
      <c r="B32" s="26"/>
      <c r="C32" s="26"/>
      <c r="D32" s="26"/>
    </row>
    <row r="33" spans="1:4" x14ac:dyDescent="0.25">
      <c r="A33" s="26"/>
      <c r="B33" s="26"/>
      <c r="C33" s="26"/>
      <c r="D33" s="26"/>
    </row>
    <row r="34" spans="1:4" x14ac:dyDescent="0.25">
      <c r="A34" s="26"/>
      <c r="B34" s="26"/>
      <c r="C34" s="26"/>
      <c r="D34" s="26"/>
    </row>
    <row r="35" spans="1:4" x14ac:dyDescent="0.25">
      <c r="A35" s="26"/>
      <c r="B35" s="26"/>
      <c r="C35" s="26"/>
      <c r="D35" s="26"/>
    </row>
    <row r="36" spans="1:4" x14ac:dyDescent="0.25">
      <c r="A36" s="26"/>
      <c r="B36" s="26"/>
      <c r="C36" s="26"/>
      <c r="D36" s="26"/>
    </row>
    <row r="37" spans="1:4" x14ac:dyDescent="0.25">
      <c r="A37" s="26"/>
      <c r="B37" s="26"/>
      <c r="C37" s="26"/>
      <c r="D37" s="26"/>
    </row>
    <row r="38" spans="1:4" x14ac:dyDescent="0.25">
      <c r="A38" s="26"/>
      <c r="B38" s="26"/>
      <c r="C38" s="26"/>
      <c r="D38" s="26"/>
    </row>
    <row r="39" spans="1:4" x14ac:dyDescent="0.25">
      <c r="A39" s="26"/>
      <c r="B39" s="26"/>
      <c r="C39" s="26"/>
      <c r="D39" s="26"/>
    </row>
    <row r="40" spans="1:4" x14ac:dyDescent="0.25">
      <c r="A40" s="26"/>
      <c r="B40" s="26"/>
      <c r="C40" s="26"/>
      <c r="D40" s="26"/>
    </row>
    <row r="41" spans="1:4" x14ac:dyDescent="0.25">
      <c r="A41" s="26"/>
      <c r="B41" s="26"/>
      <c r="C41" s="26"/>
      <c r="D41" s="26"/>
    </row>
    <row r="42" spans="1:4" x14ac:dyDescent="0.25">
      <c r="A42" s="26"/>
      <c r="B42" s="26"/>
      <c r="C42" s="26"/>
      <c r="D42" s="26"/>
    </row>
    <row r="43" spans="1:4" x14ac:dyDescent="0.25">
      <c r="A43" s="26"/>
      <c r="B43" s="26"/>
      <c r="C43" s="26"/>
      <c r="D43" s="26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6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Размеры</vt:lpstr>
      <vt:lpstr>1 этаж</vt:lpstr>
      <vt:lpstr>2 этаж</vt:lpstr>
      <vt:lpstr>Кровля</vt:lpstr>
    </vt:vector>
  </TitlesOfParts>
  <Company>diakov.net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User_2</cp:lastModifiedBy>
  <cp:revision/>
  <cp:lastPrinted>2017-11-29T10:43:40Z</cp:lastPrinted>
  <dcterms:created xsi:type="dcterms:W3CDTF">2017-11-11T06:51:30Z</dcterms:created>
  <dcterms:modified xsi:type="dcterms:W3CDTF">2017-11-29T10:44:21Z</dcterms:modified>
</cp:coreProperties>
</file>